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monisha sana\Downloads\"/>
    </mc:Choice>
  </mc:AlternateContent>
  <xr:revisionPtr revIDLastSave="0" documentId="13_ncr:1_{C0884E33-6735-4A77-A6B3-F9D5B68425A6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3" i="2" l="1"/>
  <c r="M22" i="2"/>
  <c r="D247" i="8"/>
  <c r="C247" i="8"/>
  <c r="D246" i="8"/>
  <c r="C246" i="8"/>
  <c r="D245" i="8"/>
  <c r="C245" i="8"/>
  <c r="D244" i="8"/>
  <c r="C244" i="8"/>
  <c r="D243" i="8"/>
  <c r="C243" i="8"/>
  <c r="D242" i="8"/>
  <c r="C242" i="8"/>
  <c r="D241" i="8"/>
  <c r="C241" i="8"/>
  <c r="D240" i="8"/>
  <c r="C240" i="8"/>
  <c r="D239" i="8"/>
  <c r="C239" i="8"/>
  <c r="D238" i="8"/>
  <c r="C238" i="8"/>
  <c r="D237" i="8"/>
  <c r="C237" i="8"/>
  <c r="D236" i="8"/>
  <c r="C236" i="8"/>
  <c r="D235" i="8"/>
  <c r="C235" i="8"/>
  <c r="D234" i="8"/>
  <c r="C234" i="8"/>
  <c r="D233" i="8"/>
  <c r="C233" i="8"/>
  <c r="D232" i="8"/>
  <c r="C232" i="8"/>
  <c r="D231" i="8"/>
  <c r="C231" i="8"/>
  <c r="D230" i="8"/>
  <c r="C230" i="8"/>
  <c r="D229" i="8"/>
  <c r="C229" i="8"/>
  <c r="D228" i="8"/>
  <c r="C228" i="8"/>
  <c r="D227" i="8"/>
  <c r="C227" i="8"/>
  <c r="D226" i="8"/>
  <c r="C226" i="8"/>
  <c r="D225" i="8"/>
  <c r="C225" i="8"/>
  <c r="D224" i="8"/>
  <c r="C224" i="8"/>
  <c r="D223" i="8"/>
  <c r="C223" i="8"/>
  <c r="D222" i="8"/>
  <c r="C222" i="8"/>
  <c r="D221" i="8"/>
  <c r="C221" i="8"/>
  <c r="D220" i="8"/>
  <c r="C220" i="8"/>
  <c r="D219" i="8"/>
  <c r="C219" i="8"/>
  <c r="D218" i="8"/>
  <c r="C218" i="8"/>
  <c r="D217" i="8"/>
  <c r="C217" i="8"/>
  <c r="D216" i="8"/>
  <c r="C216" i="8"/>
  <c r="D215" i="8"/>
  <c r="C215" i="8"/>
  <c r="D214" i="8"/>
  <c r="C214" i="8"/>
  <c r="D213" i="8"/>
  <c r="C213" i="8"/>
  <c r="D212" i="8"/>
  <c r="C212" i="8"/>
  <c r="D211" i="8"/>
  <c r="C211" i="8"/>
  <c r="D210" i="8"/>
  <c r="C210" i="8"/>
  <c r="D209" i="8"/>
  <c r="C209" i="8"/>
  <c r="D208" i="8"/>
  <c r="C208" i="8"/>
  <c r="D207" i="8"/>
  <c r="C207" i="8"/>
  <c r="D206" i="8"/>
  <c r="C206" i="8"/>
  <c r="D205" i="8"/>
  <c r="C205" i="8"/>
  <c r="D204" i="8"/>
  <c r="C204" i="8"/>
  <c r="D203" i="8"/>
  <c r="C203" i="8"/>
  <c r="D202" i="8"/>
  <c r="C202" i="8"/>
  <c r="D201" i="8"/>
  <c r="C201" i="8"/>
  <c r="D200" i="8"/>
  <c r="C200" i="8"/>
  <c r="D199" i="8"/>
  <c r="C199" i="8"/>
  <c r="D198" i="8"/>
  <c r="C198" i="8"/>
  <c r="D197" i="8"/>
  <c r="C197" i="8"/>
  <c r="D196" i="8"/>
  <c r="C196" i="8"/>
  <c r="D195" i="8"/>
  <c r="C195" i="8"/>
  <c r="D194" i="8"/>
  <c r="C194" i="8"/>
  <c r="D193" i="8"/>
  <c r="C193" i="8"/>
  <c r="D192" i="8"/>
  <c r="C192" i="8"/>
  <c r="D191" i="8"/>
  <c r="C191" i="8"/>
  <c r="D190" i="8"/>
  <c r="C190" i="8"/>
  <c r="D189" i="8"/>
  <c r="C189" i="8"/>
  <c r="D188" i="8"/>
  <c r="C188" i="8"/>
  <c r="D187" i="8"/>
  <c r="C187" i="8"/>
  <c r="D186" i="8"/>
  <c r="C186" i="8"/>
  <c r="D185" i="8"/>
  <c r="C185" i="8"/>
  <c r="D184" i="8"/>
  <c r="C184" i="8"/>
  <c r="D183" i="8"/>
  <c r="C183" i="8"/>
  <c r="D182" i="8"/>
  <c r="C182" i="8"/>
  <c r="D181" i="8"/>
  <c r="C181" i="8"/>
  <c r="D180" i="8"/>
  <c r="C180" i="8"/>
  <c r="D179" i="8"/>
  <c r="C179" i="8"/>
  <c r="D178" i="8"/>
  <c r="C178" i="8"/>
  <c r="D177" i="8"/>
  <c r="C177" i="8"/>
  <c r="D176" i="8"/>
  <c r="C176" i="8"/>
  <c r="D175" i="8"/>
  <c r="C175" i="8"/>
  <c r="D174" i="8"/>
  <c r="C174" i="8"/>
  <c r="D173" i="8"/>
  <c r="C173" i="8"/>
  <c r="D172" i="8"/>
  <c r="C172" i="8"/>
  <c r="D171" i="8"/>
  <c r="C171" i="8"/>
  <c r="D170" i="8"/>
  <c r="C170" i="8"/>
  <c r="D169" i="8"/>
  <c r="C169" i="8"/>
  <c r="D168" i="8"/>
  <c r="C168" i="8"/>
  <c r="D167" i="8"/>
  <c r="C167" i="8"/>
  <c r="D166" i="8"/>
  <c r="C166" i="8"/>
  <c r="D165" i="8"/>
  <c r="C165" i="8"/>
  <c r="D164" i="8"/>
  <c r="C164" i="8"/>
  <c r="D163" i="8"/>
  <c r="C163" i="8"/>
  <c r="D162" i="8"/>
  <c r="C162" i="8"/>
  <c r="D161" i="8"/>
  <c r="C161" i="8"/>
  <c r="D160" i="8"/>
  <c r="C160" i="8"/>
  <c r="D159" i="8"/>
  <c r="C159" i="8"/>
  <c r="D158" i="8"/>
  <c r="C158" i="8"/>
  <c r="D157" i="8"/>
  <c r="C157" i="8"/>
  <c r="D156" i="8"/>
  <c r="C156" i="8"/>
  <c r="D155" i="8"/>
  <c r="C155" i="8"/>
  <c r="D154" i="8"/>
  <c r="C154" i="8"/>
  <c r="D153" i="8"/>
  <c r="C153" i="8"/>
  <c r="D152" i="8"/>
  <c r="C152" i="8"/>
  <c r="D151" i="8"/>
  <c r="C151" i="8"/>
  <c r="D150" i="8"/>
  <c r="C150" i="8"/>
  <c r="D149" i="8"/>
  <c r="C149" i="8"/>
  <c r="D148" i="8"/>
  <c r="C148" i="8"/>
  <c r="D147" i="8"/>
  <c r="C147" i="8"/>
  <c r="D146" i="8"/>
  <c r="C146" i="8"/>
  <c r="D145" i="8"/>
  <c r="C145" i="8"/>
  <c r="D144" i="8"/>
  <c r="C144" i="8"/>
  <c r="D143" i="8"/>
  <c r="C143" i="8"/>
  <c r="D142" i="8"/>
  <c r="C142" i="8"/>
  <c r="D141" i="8"/>
  <c r="C141" i="8"/>
  <c r="D140" i="8"/>
  <c r="C140" i="8"/>
  <c r="D139" i="8"/>
  <c r="C139" i="8"/>
  <c r="D138" i="8"/>
  <c r="C138" i="8"/>
  <c r="D137" i="8"/>
  <c r="C137" i="8"/>
  <c r="D136" i="8"/>
  <c r="C136" i="8"/>
  <c r="D135" i="8"/>
  <c r="C135" i="8"/>
  <c r="D134" i="8"/>
  <c r="C134" i="8"/>
  <c r="D133" i="8"/>
  <c r="C133" i="8"/>
  <c r="D132" i="8"/>
  <c r="C132" i="8"/>
  <c r="D131" i="8"/>
  <c r="C131" i="8"/>
  <c r="D130" i="8"/>
  <c r="C130" i="8"/>
  <c r="D129" i="8"/>
  <c r="C129" i="8"/>
  <c r="D128" i="8"/>
  <c r="C128" i="8"/>
  <c r="D127" i="8"/>
  <c r="C127" i="8"/>
  <c r="D126" i="8"/>
  <c r="C126" i="8"/>
  <c r="D125" i="8"/>
  <c r="C125" i="8"/>
  <c r="D124" i="8"/>
  <c r="C124" i="8"/>
  <c r="D123" i="8"/>
  <c r="C123" i="8"/>
  <c r="D122" i="8"/>
  <c r="C122" i="8"/>
  <c r="D121" i="8"/>
  <c r="C121" i="8"/>
  <c r="D120" i="8"/>
  <c r="C120" i="8"/>
  <c r="D119" i="8"/>
  <c r="C119" i="8"/>
  <c r="D118" i="8"/>
  <c r="C118" i="8"/>
  <c r="D117" i="8"/>
  <c r="C117" i="8"/>
  <c r="D116" i="8"/>
  <c r="C116" i="8"/>
  <c r="D115" i="8"/>
  <c r="C115" i="8"/>
  <c r="D114" i="8"/>
  <c r="C114" i="8"/>
  <c r="D113" i="8"/>
  <c r="C113" i="8"/>
  <c r="D112" i="8"/>
  <c r="C112" i="8"/>
  <c r="D111" i="8"/>
  <c r="C111" i="8"/>
  <c r="D110" i="8"/>
  <c r="C110" i="8"/>
  <c r="D109" i="8"/>
  <c r="C109" i="8"/>
  <c r="D108" i="8"/>
  <c r="C108" i="8"/>
  <c r="D107" i="8"/>
  <c r="C107" i="8"/>
  <c r="D106" i="8"/>
  <c r="C106" i="8"/>
  <c r="D105" i="8"/>
  <c r="C105" i="8"/>
  <c r="D104" i="8"/>
  <c r="C104" i="8"/>
  <c r="D103" i="8"/>
  <c r="C103" i="8"/>
  <c r="D102" i="8"/>
  <c r="C102" i="8"/>
  <c r="D101" i="8"/>
  <c r="C101" i="8"/>
  <c r="D100" i="8"/>
  <c r="C100" i="8"/>
  <c r="D99" i="8"/>
  <c r="C99" i="8"/>
  <c r="D98" i="8"/>
  <c r="C98" i="8"/>
  <c r="D97" i="8"/>
  <c r="C97" i="8"/>
  <c r="D96" i="8"/>
  <c r="C96" i="8"/>
  <c r="D95" i="8"/>
  <c r="C95" i="8"/>
  <c r="D94" i="8"/>
  <c r="C94" i="8"/>
  <c r="D93" i="8"/>
  <c r="C93" i="8"/>
  <c r="D92" i="8"/>
  <c r="C92" i="8"/>
  <c r="D91" i="8"/>
  <c r="C91" i="8"/>
  <c r="D90" i="8"/>
  <c r="C90" i="8"/>
  <c r="D89" i="8"/>
  <c r="C89" i="8"/>
  <c r="D88" i="8"/>
  <c r="C88" i="8"/>
  <c r="D87" i="8"/>
  <c r="C87" i="8"/>
  <c r="D86" i="8"/>
  <c r="C86" i="8"/>
  <c r="D85" i="8"/>
  <c r="C85" i="8"/>
  <c r="D84" i="8"/>
  <c r="C84" i="8"/>
  <c r="D83" i="8"/>
  <c r="C83" i="8"/>
  <c r="D82" i="8"/>
  <c r="C82" i="8"/>
  <c r="D81" i="8"/>
  <c r="C81" i="8"/>
  <c r="D80" i="8"/>
  <c r="C80" i="8"/>
  <c r="D79" i="8"/>
  <c r="C79" i="8"/>
  <c r="D78" i="8"/>
  <c r="C78" i="8"/>
  <c r="D77" i="8"/>
  <c r="C77" i="8"/>
  <c r="D76" i="8"/>
  <c r="C76" i="8"/>
  <c r="D75" i="8"/>
  <c r="C75" i="8"/>
  <c r="D74" i="8"/>
  <c r="C74" i="8"/>
  <c r="D73" i="8"/>
  <c r="C73" i="8"/>
  <c r="D72" i="8"/>
  <c r="C72" i="8"/>
  <c r="D71" i="8"/>
  <c r="C71" i="8"/>
  <c r="D70" i="8"/>
  <c r="C70" i="8"/>
  <c r="D69" i="8"/>
  <c r="C69" i="8"/>
  <c r="D68" i="8"/>
  <c r="C68" i="8"/>
  <c r="D67" i="8"/>
  <c r="C67" i="8"/>
  <c r="D66" i="8"/>
  <c r="C66" i="8"/>
  <c r="D65" i="8"/>
  <c r="C65" i="8"/>
  <c r="D64" i="8"/>
  <c r="C64" i="8"/>
  <c r="D63" i="8"/>
  <c r="C63" i="8"/>
  <c r="D62" i="8"/>
  <c r="C62" i="8"/>
  <c r="D61" i="8"/>
  <c r="C61" i="8"/>
  <c r="D60" i="8"/>
  <c r="C60" i="8"/>
  <c r="D59" i="8"/>
  <c r="C59" i="8"/>
  <c r="D58" i="8"/>
  <c r="C58" i="8"/>
  <c r="D57" i="8"/>
  <c r="C57" i="8"/>
  <c r="D56" i="8"/>
  <c r="C56" i="8"/>
  <c r="D55" i="8"/>
  <c r="C55" i="8"/>
  <c r="D54" i="8"/>
  <c r="C54" i="8"/>
  <c r="D53" i="8"/>
  <c r="C53" i="8"/>
  <c r="D52" i="8"/>
  <c r="C52" i="8"/>
  <c r="D51" i="8"/>
  <c r="C51" i="8"/>
  <c r="D50" i="8"/>
  <c r="C50" i="8"/>
  <c r="D49" i="8"/>
  <c r="C49" i="8"/>
  <c r="D48" i="8"/>
  <c r="C48" i="8"/>
  <c r="D47" i="8"/>
  <c r="C47" i="8"/>
  <c r="D46" i="8"/>
  <c r="C46" i="8"/>
  <c r="D45" i="8"/>
  <c r="C45" i="8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D37" i="8"/>
  <c r="C37" i="8"/>
  <c r="D36" i="8"/>
  <c r="C36" i="8"/>
  <c r="D35" i="8"/>
  <c r="C35" i="8"/>
  <c r="D34" i="8"/>
  <c r="C34" i="8"/>
  <c r="D33" i="8"/>
  <c r="C33" i="8"/>
  <c r="D32" i="8"/>
  <c r="C32" i="8"/>
  <c r="D31" i="8"/>
  <c r="C31" i="8"/>
  <c r="D30" i="8"/>
  <c r="C30" i="8"/>
  <c r="D29" i="8"/>
  <c r="C29" i="8"/>
  <c r="D28" i="8"/>
  <c r="C28" i="8"/>
  <c r="D27" i="8"/>
  <c r="C27" i="8"/>
  <c r="D26" i="8"/>
  <c r="C26" i="8"/>
  <c r="D25" i="8"/>
  <c r="C25" i="8"/>
  <c r="D24" i="8"/>
  <c r="C24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H14" i="8"/>
  <c r="H10" i="8" s="1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  <c r="C4" i="8"/>
  <c r="D3" i="8"/>
  <c r="H16" i="8" s="1"/>
  <c r="H18" i="8" s="1"/>
  <c r="C3" i="8"/>
  <c r="H15" i="8" s="1"/>
  <c r="H17" i="8" s="1"/>
  <c r="D247" i="7"/>
  <c r="C247" i="7"/>
  <c r="D246" i="7"/>
  <c r="C246" i="7"/>
  <c r="D245" i="7"/>
  <c r="C245" i="7"/>
  <c r="D244" i="7"/>
  <c r="C244" i="7"/>
  <c r="D243" i="7"/>
  <c r="C243" i="7"/>
  <c r="D242" i="7"/>
  <c r="C242" i="7"/>
  <c r="D241" i="7"/>
  <c r="C241" i="7"/>
  <c r="D240" i="7"/>
  <c r="C240" i="7"/>
  <c r="D239" i="7"/>
  <c r="C239" i="7"/>
  <c r="D238" i="7"/>
  <c r="C238" i="7"/>
  <c r="D237" i="7"/>
  <c r="C237" i="7"/>
  <c r="D236" i="7"/>
  <c r="C236" i="7"/>
  <c r="D235" i="7"/>
  <c r="C235" i="7"/>
  <c r="D234" i="7"/>
  <c r="C234" i="7"/>
  <c r="D233" i="7"/>
  <c r="C233" i="7"/>
  <c r="D232" i="7"/>
  <c r="C232" i="7"/>
  <c r="D231" i="7"/>
  <c r="C231" i="7"/>
  <c r="D230" i="7"/>
  <c r="C230" i="7"/>
  <c r="D229" i="7"/>
  <c r="C229" i="7"/>
  <c r="D228" i="7"/>
  <c r="C228" i="7"/>
  <c r="D227" i="7"/>
  <c r="C227" i="7"/>
  <c r="D226" i="7"/>
  <c r="C226" i="7"/>
  <c r="D225" i="7"/>
  <c r="C225" i="7"/>
  <c r="D224" i="7"/>
  <c r="C224" i="7"/>
  <c r="D223" i="7"/>
  <c r="C223" i="7"/>
  <c r="D222" i="7"/>
  <c r="C222" i="7"/>
  <c r="D221" i="7"/>
  <c r="C221" i="7"/>
  <c r="D220" i="7"/>
  <c r="C220" i="7"/>
  <c r="D219" i="7"/>
  <c r="C219" i="7"/>
  <c r="D218" i="7"/>
  <c r="C218" i="7"/>
  <c r="D217" i="7"/>
  <c r="C217" i="7"/>
  <c r="D216" i="7"/>
  <c r="C216" i="7"/>
  <c r="D215" i="7"/>
  <c r="C215" i="7"/>
  <c r="D214" i="7"/>
  <c r="C214" i="7"/>
  <c r="D213" i="7"/>
  <c r="C213" i="7"/>
  <c r="D212" i="7"/>
  <c r="C212" i="7"/>
  <c r="D211" i="7"/>
  <c r="C211" i="7"/>
  <c r="D210" i="7"/>
  <c r="C210" i="7"/>
  <c r="D209" i="7"/>
  <c r="C209" i="7"/>
  <c r="D208" i="7"/>
  <c r="C208" i="7"/>
  <c r="D207" i="7"/>
  <c r="C207" i="7"/>
  <c r="D206" i="7"/>
  <c r="C206" i="7"/>
  <c r="D205" i="7"/>
  <c r="C205" i="7"/>
  <c r="D204" i="7"/>
  <c r="C204" i="7"/>
  <c r="D203" i="7"/>
  <c r="C203" i="7"/>
  <c r="D202" i="7"/>
  <c r="C202" i="7"/>
  <c r="D201" i="7"/>
  <c r="C201" i="7"/>
  <c r="D200" i="7"/>
  <c r="C200" i="7"/>
  <c r="D199" i="7"/>
  <c r="C199" i="7"/>
  <c r="D198" i="7"/>
  <c r="C198" i="7"/>
  <c r="D197" i="7"/>
  <c r="C197" i="7"/>
  <c r="D196" i="7"/>
  <c r="C196" i="7"/>
  <c r="D195" i="7"/>
  <c r="C195" i="7"/>
  <c r="D194" i="7"/>
  <c r="C194" i="7"/>
  <c r="D193" i="7"/>
  <c r="C193" i="7"/>
  <c r="D192" i="7"/>
  <c r="C192" i="7"/>
  <c r="D191" i="7"/>
  <c r="C191" i="7"/>
  <c r="D190" i="7"/>
  <c r="C190" i="7"/>
  <c r="D189" i="7"/>
  <c r="C189" i="7"/>
  <c r="D188" i="7"/>
  <c r="C188" i="7"/>
  <c r="D187" i="7"/>
  <c r="C187" i="7"/>
  <c r="D186" i="7"/>
  <c r="C186" i="7"/>
  <c r="D185" i="7"/>
  <c r="C185" i="7"/>
  <c r="D184" i="7"/>
  <c r="C184" i="7"/>
  <c r="D183" i="7"/>
  <c r="C183" i="7"/>
  <c r="D182" i="7"/>
  <c r="C182" i="7"/>
  <c r="D181" i="7"/>
  <c r="C181" i="7"/>
  <c r="D180" i="7"/>
  <c r="C180" i="7"/>
  <c r="D179" i="7"/>
  <c r="C179" i="7"/>
  <c r="D178" i="7"/>
  <c r="C178" i="7"/>
  <c r="D177" i="7"/>
  <c r="C177" i="7"/>
  <c r="D176" i="7"/>
  <c r="C176" i="7"/>
  <c r="D175" i="7"/>
  <c r="C175" i="7"/>
  <c r="D174" i="7"/>
  <c r="C174" i="7"/>
  <c r="D173" i="7"/>
  <c r="C173" i="7"/>
  <c r="D172" i="7"/>
  <c r="C172" i="7"/>
  <c r="D171" i="7"/>
  <c r="C171" i="7"/>
  <c r="D170" i="7"/>
  <c r="C170" i="7"/>
  <c r="D169" i="7"/>
  <c r="C169" i="7"/>
  <c r="D168" i="7"/>
  <c r="C168" i="7"/>
  <c r="D167" i="7"/>
  <c r="C167" i="7"/>
  <c r="D166" i="7"/>
  <c r="C166" i="7"/>
  <c r="D165" i="7"/>
  <c r="C165" i="7"/>
  <c r="D164" i="7"/>
  <c r="C164" i="7"/>
  <c r="D163" i="7"/>
  <c r="C163" i="7"/>
  <c r="D162" i="7"/>
  <c r="C162" i="7"/>
  <c r="D161" i="7"/>
  <c r="C161" i="7"/>
  <c r="D160" i="7"/>
  <c r="C160" i="7"/>
  <c r="D159" i="7"/>
  <c r="C159" i="7"/>
  <c r="D158" i="7"/>
  <c r="C158" i="7"/>
  <c r="D157" i="7"/>
  <c r="C157" i="7"/>
  <c r="D156" i="7"/>
  <c r="C156" i="7"/>
  <c r="D155" i="7"/>
  <c r="C155" i="7"/>
  <c r="D154" i="7"/>
  <c r="C154" i="7"/>
  <c r="D153" i="7"/>
  <c r="C153" i="7"/>
  <c r="D152" i="7"/>
  <c r="C152" i="7"/>
  <c r="D151" i="7"/>
  <c r="C151" i="7"/>
  <c r="D150" i="7"/>
  <c r="C150" i="7"/>
  <c r="D149" i="7"/>
  <c r="C149" i="7"/>
  <c r="D148" i="7"/>
  <c r="C148" i="7"/>
  <c r="D147" i="7"/>
  <c r="C147" i="7"/>
  <c r="D146" i="7"/>
  <c r="C146" i="7"/>
  <c r="D145" i="7"/>
  <c r="C145" i="7"/>
  <c r="D144" i="7"/>
  <c r="C144" i="7"/>
  <c r="D143" i="7"/>
  <c r="C143" i="7"/>
  <c r="D142" i="7"/>
  <c r="C142" i="7"/>
  <c r="D141" i="7"/>
  <c r="C141" i="7"/>
  <c r="D140" i="7"/>
  <c r="C140" i="7"/>
  <c r="D139" i="7"/>
  <c r="C139" i="7"/>
  <c r="D138" i="7"/>
  <c r="C138" i="7"/>
  <c r="D137" i="7"/>
  <c r="C137" i="7"/>
  <c r="D136" i="7"/>
  <c r="C136" i="7"/>
  <c r="D135" i="7"/>
  <c r="C135" i="7"/>
  <c r="D134" i="7"/>
  <c r="C134" i="7"/>
  <c r="D133" i="7"/>
  <c r="C133" i="7"/>
  <c r="D132" i="7"/>
  <c r="C132" i="7"/>
  <c r="D131" i="7"/>
  <c r="C131" i="7"/>
  <c r="D130" i="7"/>
  <c r="C130" i="7"/>
  <c r="D129" i="7"/>
  <c r="C129" i="7"/>
  <c r="D128" i="7"/>
  <c r="C128" i="7"/>
  <c r="D127" i="7"/>
  <c r="C127" i="7"/>
  <c r="D126" i="7"/>
  <c r="C126" i="7"/>
  <c r="D125" i="7"/>
  <c r="C125" i="7"/>
  <c r="D124" i="7"/>
  <c r="C124" i="7"/>
  <c r="D123" i="7"/>
  <c r="C123" i="7"/>
  <c r="D122" i="7"/>
  <c r="C122" i="7"/>
  <c r="D121" i="7"/>
  <c r="C121" i="7"/>
  <c r="D120" i="7"/>
  <c r="C120" i="7"/>
  <c r="D119" i="7"/>
  <c r="C119" i="7"/>
  <c r="D118" i="7"/>
  <c r="C118" i="7"/>
  <c r="D117" i="7"/>
  <c r="C117" i="7"/>
  <c r="D116" i="7"/>
  <c r="C116" i="7"/>
  <c r="D115" i="7"/>
  <c r="C115" i="7"/>
  <c r="D114" i="7"/>
  <c r="C114" i="7"/>
  <c r="D113" i="7"/>
  <c r="C113" i="7"/>
  <c r="D112" i="7"/>
  <c r="C112" i="7"/>
  <c r="D111" i="7"/>
  <c r="C111" i="7"/>
  <c r="D110" i="7"/>
  <c r="C110" i="7"/>
  <c r="D109" i="7"/>
  <c r="C109" i="7"/>
  <c r="D108" i="7"/>
  <c r="C108" i="7"/>
  <c r="D107" i="7"/>
  <c r="C107" i="7"/>
  <c r="D106" i="7"/>
  <c r="C106" i="7"/>
  <c r="D105" i="7"/>
  <c r="C105" i="7"/>
  <c r="D104" i="7"/>
  <c r="C104" i="7"/>
  <c r="D103" i="7"/>
  <c r="C103" i="7"/>
  <c r="D102" i="7"/>
  <c r="C102" i="7"/>
  <c r="D101" i="7"/>
  <c r="C101" i="7"/>
  <c r="D100" i="7"/>
  <c r="C100" i="7"/>
  <c r="D99" i="7"/>
  <c r="C99" i="7"/>
  <c r="D98" i="7"/>
  <c r="C98" i="7"/>
  <c r="D97" i="7"/>
  <c r="C97" i="7"/>
  <c r="D96" i="7"/>
  <c r="C96" i="7"/>
  <c r="D95" i="7"/>
  <c r="C95" i="7"/>
  <c r="D94" i="7"/>
  <c r="C94" i="7"/>
  <c r="D93" i="7"/>
  <c r="C93" i="7"/>
  <c r="D92" i="7"/>
  <c r="C92" i="7"/>
  <c r="D91" i="7"/>
  <c r="C91" i="7"/>
  <c r="D90" i="7"/>
  <c r="C90" i="7"/>
  <c r="D89" i="7"/>
  <c r="C89" i="7"/>
  <c r="D88" i="7"/>
  <c r="C88" i="7"/>
  <c r="D87" i="7"/>
  <c r="C87" i="7"/>
  <c r="D86" i="7"/>
  <c r="C86" i="7"/>
  <c r="D85" i="7"/>
  <c r="C85" i="7"/>
  <c r="D84" i="7"/>
  <c r="C84" i="7"/>
  <c r="D83" i="7"/>
  <c r="C83" i="7"/>
  <c r="D82" i="7"/>
  <c r="C82" i="7"/>
  <c r="D81" i="7"/>
  <c r="C81" i="7"/>
  <c r="D80" i="7"/>
  <c r="C80" i="7"/>
  <c r="D79" i="7"/>
  <c r="C79" i="7"/>
  <c r="D78" i="7"/>
  <c r="C78" i="7"/>
  <c r="D77" i="7"/>
  <c r="C77" i="7"/>
  <c r="D76" i="7"/>
  <c r="C76" i="7"/>
  <c r="D75" i="7"/>
  <c r="C75" i="7"/>
  <c r="D74" i="7"/>
  <c r="C74" i="7"/>
  <c r="D73" i="7"/>
  <c r="C73" i="7"/>
  <c r="D72" i="7"/>
  <c r="C72" i="7"/>
  <c r="D71" i="7"/>
  <c r="C71" i="7"/>
  <c r="D70" i="7"/>
  <c r="C70" i="7"/>
  <c r="D69" i="7"/>
  <c r="C69" i="7"/>
  <c r="D68" i="7"/>
  <c r="C68" i="7"/>
  <c r="D67" i="7"/>
  <c r="C67" i="7"/>
  <c r="D66" i="7"/>
  <c r="C6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D9" i="7"/>
  <c r="C9" i="7"/>
  <c r="D8" i="7"/>
  <c r="C8" i="7"/>
  <c r="D7" i="7"/>
  <c r="C7" i="7"/>
  <c r="D6" i="7"/>
  <c r="C6" i="7"/>
  <c r="D5" i="7"/>
  <c r="C5" i="7"/>
  <c r="D4" i="7"/>
  <c r="C4" i="7"/>
  <c r="D3" i="7"/>
  <c r="H16" i="7" s="1"/>
  <c r="H18" i="7" s="1"/>
  <c r="C3" i="7"/>
  <c r="H15" i="7" s="1"/>
  <c r="H17" i="7" s="1"/>
  <c r="D247" i="6"/>
  <c r="C247" i="6"/>
  <c r="D246" i="6"/>
  <c r="C246" i="6"/>
  <c r="D245" i="6"/>
  <c r="C245" i="6"/>
  <c r="D244" i="6"/>
  <c r="C244" i="6"/>
  <c r="D243" i="6"/>
  <c r="C243" i="6"/>
  <c r="D242" i="6"/>
  <c r="C242" i="6"/>
  <c r="D241" i="6"/>
  <c r="C241" i="6"/>
  <c r="D240" i="6"/>
  <c r="C240" i="6"/>
  <c r="D239" i="6"/>
  <c r="C239" i="6"/>
  <c r="D238" i="6"/>
  <c r="C238" i="6"/>
  <c r="D237" i="6"/>
  <c r="C237" i="6"/>
  <c r="D236" i="6"/>
  <c r="C236" i="6"/>
  <c r="D235" i="6"/>
  <c r="C235" i="6"/>
  <c r="D234" i="6"/>
  <c r="C234" i="6"/>
  <c r="D233" i="6"/>
  <c r="C233" i="6"/>
  <c r="D232" i="6"/>
  <c r="C232" i="6"/>
  <c r="D231" i="6"/>
  <c r="C231" i="6"/>
  <c r="D230" i="6"/>
  <c r="C230" i="6"/>
  <c r="D229" i="6"/>
  <c r="C229" i="6"/>
  <c r="D228" i="6"/>
  <c r="C228" i="6"/>
  <c r="D227" i="6"/>
  <c r="C227" i="6"/>
  <c r="D226" i="6"/>
  <c r="C226" i="6"/>
  <c r="D225" i="6"/>
  <c r="C225" i="6"/>
  <c r="D224" i="6"/>
  <c r="C224" i="6"/>
  <c r="D223" i="6"/>
  <c r="C223" i="6"/>
  <c r="D222" i="6"/>
  <c r="C222" i="6"/>
  <c r="D221" i="6"/>
  <c r="C221" i="6"/>
  <c r="D220" i="6"/>
  <c r="C220" i="6"/>
  <c r="D219" i="6"/>
  <c r="C219" i="6"/>
  <c r="D218" i="6"/>
  <c r="C218" i="6"/>
  <c r="D217" i="6"/>
  <c r="C217" i="6"/>
  <c r="D216" i="6"/>
  <c r="C216" i="6"/>
  <c r="D215" i="6"/>
  <c r="C215" i="6"/>
  <c r="D214" i="6"/>
  <c r="C214" i="6"/>
  <c r="D213" i="6"/>
  <c r="C213" i="6"/>
  <c r="D212" i="6"/>
  <c r="C212" i="6"/>
  <c r="D211" i="6"/>
  <c r="C211" i="6"/>
  <c r="D210" i="6"/>
  <c r="C210" i="6"/>
  <c r="D209" i="6"/>
  <c r="C209" i="6"/>
  <c r="D208" i="6"/>
  <c r="C208" i="6"/>
  <c r="D207" i="6"/>
  <c r="C207" i="6"/>
  <c r="D206" i="6"/>
  <c r="C206" i="6"/>
  <c r="D205" i="6"/>
  <c r="C205" i="6"/>
  <c r="D204" i="6"/>
  <c r="C204" i="6"/>
  <c r="D203" i="6"/>
  <c r="C203" i="6"/>
  <c r="D202" i="6"/>
  <c r="C202" i="6"/>
  <c r="D201" i="6"/>
  <c r="C201" i="6"/>
  <c r="D200" i="6"/>
  <c r="C200" i="6"/>
  <c r="D199" i="6"/>
  <c r="C199" i="6"/>
  <c r="D198" i="6"/>
  <c r="C198" i="6"/>
  <c r="D197" i="6"/>
  <c r="C197" i="6"/>
  <c r="D196" i="6"/>
  <c r="C196" i="6"/>
  <c r="D195" i="6"/>
  <c r="C195" i="6"/>
  <c r="D194" i="6"/>
  <c r="C194" i="6"/>
  <c r="D193" i="6"/>
  <c r="C193" i="6"/>
  <c r="D192" i="6"/>
  <c r="C192" i="6"/>
  <c r="D191" i="6"/>
  <c r="C191" i="6"/>
  <c r="D190" i="6"/>
  <c r="C190" i="6"/>
  <c r="D189" i="6"/>
  <c r="C189" i="6"/>
  <c r="D188" i="6"/>
  <c r="C188" i="6"/>
  <c r="D187" i="6"/>
  <c r="C187" i="6"/>
  <c r="D186" i="6"/>
  <c r="C186" i="6"/>
  <c r="D185" i="6"/>
  <c r="C185" i="6"/>
  <c r="D184" i="6"/>
  <c r="C184" i="6"/>
  <c r="D183" i="6"/>
  <c r="C183" i="6"/>
  <c r="D182" i="6"/>
  <c r="C182" i="6"/>
  <c r="D181" i="6"/>
  <c r="C181" i="6"/>
  <c r="D180" i="6"/>
  <c r="C180" i="6"/>
  <c r="D179" i="6"/>
  <c r="C179" i="6"/>
  <c r="D178" i="6"/>
  <c r="C178" i="6"/>
  <c r="D177" i="6"/>
  <c r="C177" i="6"/>
  <c r="D176" i="6"/>
  <c r="C176" i="6"/>
  <c r="D175" i="6"/>
  <c r="C175" i="6"/>
  <c r="D174" i="6"/>
  <c r="C174" i="6"/>
  <c r="D173" i="6"/>
  <c r="C173" i="6"/>
  <c r="D172" i="6"/>
  <c r="C172" i="6"/>
  <c r="D171" i="6"/>
  <c r="C171" i="6"/>
  <c r="D170" i="6"/>
  <c r="C170" i="6"/>
  <c r="D169" i="6"/>
  <c r="C169" i="6"/>
  <c r="D168" i="6"/>
  <c r="C168" i="6"/>
  <c r="D167" i="6"/>
  <c r="C167" i="6"/>
  <c r="D166" i="6"/>
  <c r="C166" i="6"/>
  <c r="D165" i="6"/>
  <c r="C165" i="6"/>
  <c r="D164" i="6"/>
  <c r="C164" i="6"/>
  <c r="D163" i="6"/>
  <c r="C163" i="6"/>
  <c r="D162" i="6"/>
  <c r="C162" i="6"/>
  <c r="D161" i="6"/>
  <c r="C161" i="6"/>
  <c r="D160" i="6"/>
  <c r="C160" i="6"/>
  <c r="D159" i="6"/>
  <c r="C159" i="6"/>
  <c r="D158" i="6"/>
  <c r="C158" i="6"/>
  <c r="D157" i="6"/>
  <c r="C157" i="6"/>
  <c r="D156" i="6"/>
  <c r="C156" i="6"/>
  <c r="D155" i="6"/>
  <c r="C155" i="6"/>
  <c r="D154" i="6"/>
  <c r="C154" i="6"/>
  <c r="D153" i="6"/>
  <c r="C153" i="6"/>
  <c r="D152" i="6"/>
  <c r="C152" i="6"/>
  <c r="D151" i="6"/>
  <c r="C151" i="6"/>
  <c r="D150" i="6"/>
  <c r="C150" i="6"/>
  <c r="D149" i="6"/>
  <c r="C149" i="6"/>
  <c r="D148" i="6"/>
  <c r="C148" i="6"/>
  <c r="D147" i="6"/>
  <c r="C147" i="6"/>
  <c r="D146" i="6"/>
  <c r="C146" i="6"/>
  <c r="D145" i="6"/>
  <c r="C145" i="6"/>
  <c r="D144" i="6"/>
  <c r="C144" i="6"/>
  <c r="D143" i="6"/>
  <c r="C143" i="6"/>
  <c r="D142" i="6"/>
  <c r="C142" i="6"/>
  <c r="D141" i="6"/>
  <c r="C141" i="6"/>
  <c r="D140" i="6"/>
  <c r="C140" i="6"/>
  <c r="D139" i="6"/>
  <c r="C139" i="6"/>
  <c r="D138" i="6"/>
  <c r="C138" i="6"/>
  <c r="D137" i="6"/>
  <c r="C137" i="6"/>
  <c r="D136" i="6"/>
  <c r="C136" i="6"/>
  <c r="D135" i="6"/>
  <c r="C135" i="6"/>
  <c r="D134" i="6"/>
  <c r="C134" i="6"/>
  <c r="D133" i="6"/>
  <c r="C133" i="6"/>
  <c r="D132" i="6"/>
  <c r="C132" i="6"/>
  <c r="D131" i="6"/>
  <c r="C131" i="6"/>
  <c r="D130" i="6"/>
  <c r="C130" i="6"/>
  <c r="D129" i="6"/>
  <c r="C129" i="6"/>
  <c r="D128" i="6"/>
  <c r="C128" i="6"/>
  <c r="D127" i="6"/>
  <c r="C127" i="6"/>
  <c r="D126" i="6"/>
  <c r="C126" i="6"/>
  <c r="D125" i="6"/>
  <c r="C125" i="6"/>
  <c r="D124" i="6"/>
  <c r="C124" i="6"/>
  <c r="D123" i="6"/>
  <c r="C123" i="6"/>
  <c r="D122" i="6"/>
  <c r="C122" i="6"/>
  <c r="D121" i="6"/>
  <c r="C121" i="6"/>
  <c r="D120" i="6"/>
  <c r="C120" i="6"/>
  <c r="D119" i="6"/>
  <c r="C119" i="6"/>
  <c r="D118" i="6"/>
  <c r="C118" i="6"/>
  <c r="D117" i="6"/>
  <c r="C117" i="6"/>
  <c r="D116" i="6"/>
  <c r="C116" i="6"/>
  <c r="D115" i="6"/>
  <c r="C115" i="6"/>
  <c r="D114" i="6"/>
  <c r="C114" i="6"/>
  <c r="D113" i="6"/>
  <c r="C113" i="6"/>
  <c r="D112" i="6"/>
  <c r="C112" i="6"/>
  <c r="D111" i="6"/>
  <c r="C111" i="6"/>
  <c r="D110" i="6"/>
  <c r="C110" i="6"/>
  <c r="D109" i="6"/>
  <c r="C109" i="6"/>
  <c r="D108" i="6"/>
  <c r="C108" i="6"/>
  <c r="D107" i="6"/>
  <c r="C107" i="6"/>
  <c r="D106" i="6"/>
  <c r="C106" i="6"/>
  <c r="D105" i="6"/>
  <c r="C105" i="6"/>
  <c r="D104" i="6"/>
  <c r="C104" i="6"/>
  <c r="D103" i="6"/>
  <c r="C103" i="6"/>
  <c r="D102" i="6"/>
  <c r="C102" i="6"/>
  <c r="D101" i="6"/>
  <c r="C101" i="6"/>
  <c r="D100" i="6"/>
  <c r="C100" i="6"/>
  <c r="D99" i="6"/>
  <c r="C99" i="6"/>
  <c r="D98" i="6"/>
  <c r="C98" i="6"/>
  <c r="D97" i="6"/>
  <c r="C97" i="6"/>
  <c r="D96" i="6"/>
  <c r="C96" i="6"/>
  <c r="D95" i="6"/>
  <c r="C95" i="6"/>
  <c r="D94" i="6"/>
  <c r="C94" i="6"/>
  <c r="D93" i="6"/>
  <c r="C93" i="6"/>
  <c r="D92" i="6"/>
  <c r="C92" i="6"/>
  <c r="D91" i="6"/>
  <c r="C91" i="6"/>
  <c r="D90" i="6"/>
  <c r="C90" i="6"/>
  <c r="D89" i="6"/>
  <c r="C89" i="6"/>
  <c r="D88" i="6"/>
  <c r="C88" i="6"/>
  <c r="D87" i="6"/>
  <c r="C87" i="6"/>
  <c r="D86" i="6"/>
  <c r="C86" i="6"/>
  <c r="D85" i="6"/>
  <c r="C85" i="6"/>
  <c r="D84" i="6"/>
  <c r="C84" i="6"/>
  <c r="D83" i="6"/>
  <c r="C83" i="6"/>
  <c r="D82" i="6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D73" i="6"/>
  <c r="C73" i="6"/>
  <c r="D72" i="6"/>
  <c r="C72" i="6"/>
  <c r="D71" i="6"/>
  <c r="C71" i="6"/>
  <c r="D70" i="6"/>
  <c r="C70" i="6"/>
  <c r="D69" i="6"/>
  <c r="C69" i="6"/>
  <c r="D68" i="6"/>
  <c r="C68" i="6"/>
  <c r="D67" i="6"/>
  <c r="C67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D13" i="6"/>
  <c r="C13" i="6"/>
  <c r="D12" i="6"/>
  <c r="C12" i="6"/>
  <c r="D11" i="6"/>
  <c r="C11" i="6"/>
  <c r="D10" i="6"/>
  <c r="C10" i="6"/>
  <c r="D9" i="6"/>
  <c r="C9" i="6"/>
  <c r="D8" i="6"/>
  <c r="C8" i="6"/>
  <c r="D7" i="6"/>
  <c r="C7" i="6"/>
  <c r="D6" i="6"/>
  <c r="C6" i="6"/>
  <c r="D5" i="6"/>
  <c r="C5" i="6"/>
  <c r="D4" i="6"/>
  <c r="C4" i="6"/>
  <c r="D3" i="6"/>
  <c r="H16" i="6" s="1"/>
  <c r="C3" i="6"/>
  <c r="H15" i="6" s="1"/>
  <c r="B19" i="5"/>
  <c r="B12" i="5"/>
  <c r="B13" i="5" s="1"/>
  <c r="B7" i="5"/>
  <c r="L24" i="4"/>
  <c r="L23" i="3"/>
  <c r="L22" i="3"/>
  <c r="L21" i="3"/>
  <c r="L11" i="3"/>
  <c r="L10" i="3"/>
  <c r="L9" i="3"/>
  <c r="L8" i="3"/>
  <c r="L7" i="3"/>
  <c r="L6" i="3"/>
  <c r="M24" i="2"/>
  <c r="M21" i="2"/>
  <c r="M11" i="2"/>
  <c r="M10" i="2"/>
  <c r="M9" i="2"/>
  <c r="M8" i="2"/>
  <c r="M7" i="2"/>
  <c r="M6" i="2"/>
  <c r="H14" i="6" l="1"/>
  <c r="H10" i="6" s="1"/>
  <c r="H14" i="7"/>
  <c r="H10" i="7" s="1"/>
  <c r="H9" i="6"/>
  <c r="H11" i="6"/>
  <c r="H9" i="7"/>
  <c r="H11" i="7"/>
  <c r="H9" i="8"/>
  <c r="H11" i="8"/>
</calcChain>
</file>

<file path=xl/sharedStrings.xml><?xml version="1.0" encoding="utf-8"?>
<sst xmlns="http://schemas.openxmlformats.org/spreadsheetml/2006/main" count="130" uniqueCount="72">
  <si>
    <t>Institute of Actuarial and Quantitative Studies</t>
  </si>
  <si>
    <t>B.Sc. in Actuarial Science and Quantitative Finance</t>
  </si>
  <si>
    <t>Semester 1</t>
  </si>
  <si>
    <t>Division - B</t>
  </si>
  <si>
    <t>Group Members:</t>
  </si>
  <si>
    <t>Sr No.</t>
  </si>
  <si>
    <t>Name</t>
  </si>
  <si>
    <t>Roll No</t>
  </si>
  <si>
    <t>Shrunkhala Kambale</t>
  </si>
  <si>
    <t>Monisha Vaswani</t>
  </si>
  <si>
    <t>Date</t>
  </si>
  <si>
    <t>Open</t>
  </si>
  <si>
    <t>High</t>
  </si>
  <si>
    <t>Low</t>
  </si>
  <si>
    <t>Close</t>
  </si>
  <si>
    <t>Adj Close</t>
  </si>
  <si>
    <t>Returns</t>
  </si>
  <si>
    <t>Standardized Data</t>
  </si>
  <si>
    <t>-</t>
  </si>
  <si>
    <t>Answers</t>
  </si>
  <si>
    <t>A)Expected share price of HDFC stock</t>
  </si>
  <si>
    <t>B)Expected return on the HDFC stock</t>
  </si>
  <si>
    <t>C)Variance in the HDFC share prices</t>
  </si>
  <si>
    <t>D)Variance of the return on HDFC share prices</t>
  </si>
  <si>
    <t>E)Skewness</t>
  </si>
  <si>
    <t>Kurtosis</t>
  </si>
  <si>
    <t>Mean of Standardized data</t>
  </si>
  <si>
    <t>Variance of Standardized data</t>
  </si>
  <si>
    <t>Standard Deviation(Adj close)</t>
  </si>
  <si>
    <t>Standard Deviation(Returns)</t>
  </si>
  <si>
    <t>Standardized data</t>
  </si>
  <si>
    <t>A)Expected share price of ONGC stock</t>
  </si>
  <si>
    <t>B)Expected return on the ONGC stock</t>
  </si>
  <si>
    <t>C)Variance in the ONGC share prices</t>
  </si>
  <si>
    <t>D)Variance of the return on ONGC share prices</t>
  </si>
  <si>
    <t>A)Expected share price of Spicejet stock</t>
  </si>
  <si>
    <t>B)Expected return on the Spicejet stock</t>
  </si>
  <si>
    <t>C)Variance in the HDFC Spicejet prices</t>
  </si>
  <si>
    <t>D)Variance of the return on Spicejet share prices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</si>
  <si>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</si>
  <si>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</si>
  <si>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</si>
  <si>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</si>
  <si>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</si>
  <si>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r>
      <rPr>
        <sz val="24"/>
        <color theme="1"/>
        <rFont val="Calibri, sans-serif"/>
      </rPr>
      <t xml:space="preserve">The investor making highest return per risk has to be </t>
    </r>
    <r>
      <rPr>
        <b/>
        <sz val="24"/>
        <color theme="1"/>
        <rFont val="Calibri, sans-serif"/>
      </rPr>
      <t>Spicejet Limited</t>
    </r>
    <r>
      <rPr>
        <sz val="24"/>
        <color theme="1"/>
        <rFont val="Calibri, sans-serif"/>
      </rPr>
      <t>.</t>
    </r>
  </si>
  <si>
    <t>Standard Deviation of Returns</t>
  </si>
  <si>
    <t>Thus, Spicejet Limited &gt; ONGC Limited &gt; HDFC Limited</t>
  </si>
  <si>
    <t>Sharpe Ratio</t>
  </si>
  <si>
    <t>For ONGC Limited</t>
  </si>
  <si>
    <t>For SpiceJet Limited</t>
  </si>
  <si>
    <t>HDFC</t>
  </si>
  <si>
    <t>ONGC</t>
  </si>
  <si>
    <t>Return on HDFC share price</t>
  </si>
  <si>
    <t>Return on ONGC share price</t>
  </si>
  <si>
    <t>Portfolio of Investor D</t>
  </si>
  <si>
    <t>Expected return</t>
  </si>
  <si>
    <t>Correlation</t>
  </si>
  <si>
    <t>Variance</t>
  </si>
  <si>
    <t>Covariance</t>
  </si>
  <si>
    <t>Variance HDFC</t>
  </si>
  <si>
    <t>Variance ONGC</t>
  </si>
  <si>
    <t>SPICEJET</t>
  </si>
  <si>
    <t>Return on SPICEJET share price</t>
  </si>
  <si>
    <t>Portfolio of Investor E</t>
  </si>
  <si>
    <t>Variance SPICEJET</t>
  </si>
  <si>
    <t>Var(ONGC)^0.5</t>
  </si>
  <si>
    <t>Var(SPICEJET)^0.5</t>
  </si>
  <si>
    <t>Return on share price of SPICEJET</t>
  </si>
  <si>
    <t>Portfolio of Investor F</t>
  </si>
  <si>
    <t>Var(HDFC)^0.5</t>
  </si>
  <si>
    <r>
      <rPr>
        <b/>
        <sz val="16"/>
        <color rgb="FF000000"/>
        <rFont val="Calibri, sans-serif"/>
      </rPr>
      <t xml:space="preserve">Comment:-  </t>
    </r>
    <r>
      <rPr>
        <sz val="16"/>
        <color rgb="FF000000"/>
        <rFont val="Calibri, sans-serif"/>
      </rPr>
      <t xml:space="preserve">                                                                                                            Skewness is negatively skewed.                                                                  Kurtosis is platykurtic.</t>
    </r>
  </si>
  <si>
    <r>
      <rPr>
        <b/>
        <sz val="16"/>
        <color rgb="FF000000"/>
        <rFont val="Calibri, sans-serif"/>
      </rPr>
      <t xml:space="preserve">Comment:-        </t>
    </r>
    <r>
      <rPr>
        <sz val="16"/>
        <color rgb="FF000000"/>
        <rFont val="Calibri, sans-serif"/>
      </rPr>
      <t xml:space="preserve">                                                                                                      Skewness is moderately skewed.                                                                  Kurtosis is platykurtic.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</si>
</sst>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d\-m\-yyyy"/>
    <numFmt numFmtId="166" formatCode="dd\-mm\-yyyy"/>
  </numFmts>
  <fonts count="31">
    <font>
      <sz val="10"/>
      <color rgb="FF000000"/>
      <name val="Arial"/>
    </font>
    <font>
      <sz val="11"/>
      <color rgb="FF000000"/>
      <name val="Calibri"/>
    </font>
    <font>
      <b/>
      <sz val="24"/>
      <color rgb="FF000000"/>
      <name val="Calibri"/>
    </font>
    <font>
      <sz val="10"/>
      <name val="Arial"/>
    </font>
    <font>
      <sz val="20"/>
      <color rgb="FF000000"/>
      <name val="Calibri"/>
    </font>
    <font>
      <b/>
      <sz val="20"/>
      <color rgb="FF000000"/>
      <name val="Calibri"/>
    </font>
    <font>
      <b/>
      <sz val="16"/>
      <color rgb="FF000000"/>
      <name val="Calibri"/>
    </font>
    <font>
      <sz val="16"/>
      <color rgb="FF000000"/>
      <name val="Calibri"/>
    </font>
    <font>
      <b/>
      <sz val="11"/>
      <color rgb="FF000000"/>
      <name val="Calibri"/>
    </font>
    <font>
      <b/>
      <sz val="30"/>
      <color rgb="FF000000"/>
      <name val="Calibri"/>
    </font>
    <font>
      <sz val="18"/>
      <color rgb="FF000000"/>
      <name val="Calibri"/>
    </font>
    <font>
      <sz val="10"/>
      <color theme="1"/>
      <name val="Arial"/>
    </font>
    <font>
      <b/>
      <sz val="10"/>
      <color theme="1"/>
      <name val="Arial"/>
    </font>
    <font>
      <b/>
      <sz val="18"/>
      <color rgb="FF000000"/>
      <name val="Calibri"/>
    </font>
    <font>
      <b/>
      <sz val="14"/>
      <color rgb="FF000000"/>
      <name val="Calibri"/>
    </font>
    <font>
      <sz val="24"/>
      <color theme="1"/>
      <name val="Calibri"/>
    </font>
    <font>
      <sz val="14"/>
      <color theme="1"/>
      <name val="Arial"/>
    </font>
    <font>
      <b/>
      <sz val="14"/>
      <color rgb="FF000000"/>
      <name val="Arial"/>
    </font>
    <font>
      <sz val="14"/>
      <color rgb="FF000000"/>
      <name val="Calibri"/>
    </font>
    <font>
      <b/>
      <sz val="14"/>
      <color theme="1"/>
      <name val="Arial"/>
    </font>
    <font>
      <sz val="14"/>
      <color rgb="FF000000"/>
      <name val="Arial"/>
    </font>
    <font>
      <sz val="11"/>
      <color rgb="FF000000"/>
      <name val="Inconsolata"/>
    </font>
    <font>
      <sz val="24"/>
      <color theme="1"/>
      <name val="Calibri, sans-serif"/>
    </font>
    <font>
      <b/>
      <sz val="24"/>
      <color theme="1"/>
      <name val="Calibri, sans-serif"/>
    </font>
    <font>
      <sz val="16"/>
      <name val="Arial"/>
      <family val="2"/>
    </font>
    <font>
      <sz val="16"/>
      <color rgb="FF000000"/>
      <name val="Calibri"/>
      <family val="2"/>
    </font>
    <font>
      <b/>
      <sz val="16"/>
      <color rgb="FF000000"/>
      <name val="Calibri, sans-serif"/>
    </font>
    <font>
      <sz val="16"/>
      <color rgb="FF000000"/>
      <name val="Calibri, sans-serif"/>
    </font>
    <font>
      <sz val="14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E2EFDA"/>
        <bgColor rgb="FFE2EFDA"/>
      </patternFill>
    </fill>
    <fill>
      <patternFill patternType="solid">
        <fgColor rgb="FFA4C2F4"/>
        <bgColor rgb="FFA4C2F4"/>
      </patternFill>
    </fill>
    <fill>
      <patternFill patternType="solid">
        <fgColor rgb="FFE06666"/>
        <bgColor rgb="FFE06666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DDEBF7"/>
        <bgColor rgb="FFDDEBF7"/>
      </patternFill>
    </fill>
    <fill>
      <patternFill patternType="solid">
        <fgColor rgb="FFFFE699"/>
        <bgColor rgb="FFFFE699"/>
      </patternFill>
    </fill>
    <fill>
      <patternFill patternType="solid">
        <fgColor rgb="FFD5A6BD"/>
        <bgColor rgb="FFD5A6BD"/>
      </patternFill>
    </fill>
    <fill>
      <patternFill patternType="solid">
        <fgColor rgb="FFC9C9C9"/>
        <bgColor rgb="FFC9C9C9"/>
      </patternFill>
    </fill>
    <fill>
      <patternFill patternType="solid">
        <fgColor rgb="FFB4C6E7"/>
        <bgColor rgb="FFB4C6E7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EA4335"/>
      </left>
      <right style="thick">
        <color rgb="FFEA4335"/>
      </right>
      <top style="thick">
        <color rgb="FFEA4335"/>
      </top>
      <bottom style="thin">
        <color rgb="FF000000"/>
      </bottom>
      <diagonal/>
    </border>
    <border>
      <left style="thick">
        <color rgb="FFEA4335"/>
      </left>
      <right style="thick">
        <color rgb="FFEA4335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EA4335"/>
      </left>
      <right style="thick">
        <color rgb="FFEA4335"/>
      </right>
      <top/>
      <bottom style="thick">
        <color rgb="FFEA4335"/>
      </bottom>
      <diagonal/>
    </border>
    <border>
      <left style="thick">
        <color rgb="FFEA4335"/>
      </left>
      <right style="thick">
        <color rgb="FFEA4335"/>
      </right>
      <top style="thin">
        <color rgb="FF000000"/>
      </top>
      <bottom style="thin">
        <color rgb="FF000000"/>
      </bottom>
      <diagonal/>
    </border>
    <border>
      <left style="thick">
        <color rgb="FFEA4335"/>
      </left>
      <right style="thick">
        <color rgb="FFEA4335"/>
      </right>
      <top style="thin">
        <color rgb="FF000000"/>
      </top>
      <bottom style="thick">
        <color rgb="FFEA4335"/>
      </bottom>
      <diagonal/>
    </border>
    <border>
      <left style="thick">
        <color rgb="FFEA4335"/>
      </left>
      <right/>
      <top style="thick">
        <color rgb="FFEA4335"/>
      </top>
      <bottom style="thin">
        <color rgb="FF000000"/>
      </bottom>
      <diagonal/>
    </border>
    <border>
      <left style="thick">
        <color rgb="FFEA4335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EA4335"/>
      </left>
      <right style="thick">
        <color rgb="FFEA4335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 applyFont="1" applyAlignment="1"/>
    <xf numFmtId="0" fontId="1" fillId="0" borderId="0" xfId="0" applyFont="1" applyAlignment="1"/>
    <xf numFmtId="0" fontId="4" fillId="0" borderId="0" xfId="0" applyFont="1" applyAlignment="1"/>
    <xf numFmtId="0" fontId="6" fillId="4" borderId="7" xfId="0" applyFont="1" applyFill="1" applyBorder="1" applyAlignment="1">
      <alignment horizontal="center"/>
    </xf>
    <xf numFmtId="0" fontId="6" fillId="4" borderId="9" xfId="0" applyFont="1" applyFill="1" applyBorder="1" applyAlignment="1"/>
    <xf numFmtId="0" fontId="7" fillId="0" borderId="0" xfId="0" applyFont="1" applyAlignment="1"/>
    <xf numFmtId="0" fontId="6" fillId="5" borderId="7" xfId="0" applyFont="1" applyFill="1" applyBorder="1" applyAlignment="1">
      <alignment horizontal="right"/>
    </xf>
    <xf numFmtId="0" fontId="6" fillId="7" borderId="9" xfId="0" applyFont="1" applyFill="1" applyBorder="1" applyAlignment="1">
      <alignment horizontal="right"/>
    </xf>
    <xf numFmtId="0" fontId="8" fillId="8" borderId="10" xfId="0" applyFont="1" applyFill="1" applyBorder="1" applyAlignment="1"/>
    <xf numFmtId="0" fontId="8" fillId="8" borderId="3" xfId="0" applyFont="1" applyFill="1" applyBorder="1" applyAlignment="1"/>
    <xf numFmtId="0" fontId="8" fillId="8" borderId="2" xfId="0" applyFont="1" applyFill="1" applyBorder="1" applyAlignment="1"/>
    <xf numFmtId="164" fontId="8" fillId="9" borderId="11" xfId="0" applyNumberFormat="1" applyFont="1" applyFill="1" applyBorder="1" applyAlignment="1">
      <alignment horizontal="center"/>
    </xf>
    <xf numFmtId="0" fontId="8" fillId="8" borderId="3" xfId="0" applyFont="1" applyFill="1" applyBorder="1" applyAlignment="1">
      <alignment horizontal="center"/>
    </xf>
    <xf numFmtId="165" fontId="1" fillId="0" borderId="7" xfId="0" applyNumberFormat="1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164" fontId="8" fillId="9" borderId="12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0" fillId="3" borderId="7" xfId="0" applyFont="1" applyFill="1" applyBorder="1" applyAlignment="1"/>
    <xf numFmtId="164" fontId="10" fillId="3" borderId="3" xfId="0" applyNumberFormat="1" applyFont="1" applyFill="1" applyBorder="1" applyAlignment="1">
      <alignment horizontal="right"/>
    </xf>
    <xf numFmtId="0" fontId="10" fillId="3" borderId="9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/>
    <xf numFmtId="166" fontId="1" fillId="0" borderId="7" xfId="0" applyNumberFormat="1" applyFont="1" applyBorder="1" applyAlignment="1">
      <alignment horizontal="right"/>
    </xf>
    <xf numFmtId="0" fontId="10" fillId="0" borderId="0" xfId="0" applyFont="1" applyAlignment="1"/>
    <xf numFmtId="0" fontId="10" fillId="3" borderId="10" xfId="0" applyFont="1" applyFill="1" applyBorder="1" applyAlignment="1"/>
    <xf numFmtId="11" fontId="10" fillId="3" borderId="3" xfId="0" applyNumberFormat="1" applyFont="1" applyFill="1" applyBorder="1" applyAlignment="1">
      <alignment horizontal="right"/>
    </xf>
    <xf numFmtId="0" fontId="1" fillId="0" borderId="0" xfId="0" applyFont="1" applyAlignment="1"/>
    <xf numFmtId="11" fontId="1" fillId="0" borderId="8" xfId="0" applyNumberFormat="1" applyFont="1" applyBorder="1" applyAlignment="1">
      <alignment horizontal="right"/>
    </xf>
    <xf numFmtId="11" fontId="8" fillId="0" borderId="9" xfId="0" applyNumberFormat="1" applyFont="1" applyBorder="1" applyAlignment="1">
      <alignment horizontal="center"/>
    </xf>
    <xf numFmtId="164" fontId="8" fillId="9" borderId="19" xfId="0" applyNumberFormat="1" applyFont="1" applyFill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8" fillId="8" borderId="1" xfId="0" applyFont="1" applyFill="1" applyBorder="1" applyAlignment="1"/>
    <xf numFmtId="0" fontId="8" fillId="8" borderId="10" xfId="0" applyFont="1" applyFill="1" applyBorder="1" applyAlignment="1">
      <alignment horizontal="center"/>
    </xf>
    <xf numFmtId="165" fontId="1" fillId="0" borderId="10" xfId="0" applyNumberFormat="1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8" fillId="9" borderId="2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6" fontId="1" fillId="0" borderId="10" xfId="0" applyNumberFormat="1" applyFont="1" applyBorder="1" applyAlignment="1">
      <alignment horizontal="right"/>
    </xf>
    <xf numFmtId="164" fontId="8" fillId="9" borderId="21" xfId="0" applyNumberFormat="1" applyFont="1" applyFill="1" applyBorder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8" fillId="9" borderId="11" xfId="0" applyFont="1" applyFill="1" applyBorder="1" applyAlignment="1">
      <alignment horizontal="center"/>
    </xf>
    <xf numFmtId="0" fontId="8" fillId="9" borderId="20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right"/>
    </xf>
    <xf numFmtId="0" fontId="8" fillId="9" borderId="21" xfId="0" applyFont="1" applyFill="1" applyBorder="1" applyAlignment="1">
      <alignment horizontal="center"/>
    </xf>
    <xf numFmtId="0" fontId="13" fillId="2" borderId="10" xfId="0" applyFont="1" applyFill="1" applyBorder="1" applyAlignment="1"/>
    <xf numFmtId="9" fontId="10" fillId="2" borderId="10" xfId="0" applyNumberFormat="1" applyFont="1" applyFill="1" applyBorder="1" applyAlignment="1">
      <alignment horizontal="right"/>
    </xf>
    <xf numFmtId="0" fontId="13" fillId="0" borderId="0" xfId="0" applyFont="1" applyAlignment="1"/>
    <xf numFmtId="0" fontId="13" fillId="12" borderId="10" xfId="0" applyFont="1" applyFill="1" applyBorder="1" applyAlignment="1"/>
    <xf numFmtId="0" fontId="13" fillId="3" borderId="10" xfId="0" applyFont="1" applyFill="1" applyBorder="1" applyAlignment="1"/>
    <xf numFmtId="0" fontId="10" fillId="3" borderId="10" xfId="0" applyFont="1" applyFill="1" applyBorder="1" applyAlignment="1">
      <alignment horizontal="right"/>
    </xf>
    <xf numFmtId="0" fontId="10" fillId="13" borderId="10" xfId="0" applyFont="1" applyFill="1" applyBorder="1" applyAlignment="1"/>
    <xf numFmtId="0" fontId="10" fillId="13" borderId="10" xfId="0" applyFont="1" applyFill="1" applyBorder="1" applyAlignment="1"/>
    <xf numFmtId="0" fontId="15" fillId="14" borderId="0" xfId="0" applyFont="1" applyFill="1" applyAlignment="1">
      <alignment horizontal="left" vertical="top"/>
    </xf>
    <xf numFmtId="0" fontId="10" fillId="2" borderId="10" xfId="0" applyFont="1" applyFill="1" applyBorder="1" applyAlignment="1"/>
    <xf numFmtId="0" fontId="11" fillId="14" borderId="0" xfId="0" applyFont="1" applyFill="1"/>
    <xf numFmtId="0" fontId="16" fillId="0" borderId="0" xfId="0" applyFont="1"/>
    <xf numFmtId="0" fontId="17" fillId="8" borderId="10" xfId="0" applyFont="1" applyFill="1" applyBorder="1" applyAlignment="1">
      <alignment horizontal="center"/>
    </xf>
    <xf numFmtId="0" fontId="17" fillId="8" borderId="1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/>
    </xf>
    <xf numFmtId="0" fontId="17" fillId="8" borderId="11" xfId="0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2" borderId="23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9" fillId="2" borderId="23" xfId="0" applyFont="1" applyFill="1" applyBorder="1" applyAlignment="1">
      <alignment horizontal="center"/>
    </xf>
    <xf numFmtId="0" fontId="19" fillId="2" borderId="20" xfId="0" applyFont="1" applyFill="1" applyBorder="1" applyAlignment="1">
      <alignment horizontal="center"/>
    </xf>
    <xf numFmtId="0" fontId="19" fillId="16" borderId="26" xfId="0" applyFont="1" applyFill="1" applyBorder="1" applyAlignment="1"/>
    <xf numFmtId="0" fontId="19" fillId="16" borderId="26" xfId="0" applyFont="1" applyFill="1" applyBorder="1"/>
    <xf numFmtId="0" fontId="16" fillId="0" borderId="10" xfId="0" applyFont="1" applyBorder="1" applyAlignment="1"/>
    <xf numFmtId="0" fontId="16" fillId="0" borderId="10" xfId="0" applyFont="1" applyBorder="1"/>
    <xf numFmtId="0" fontId="16" fillId="0" borderId="0" xfId="0" applyFont="1" applyAlignment="1"/>
    <xf numFmtId="0" fontId="20" fillId="17" borderId="0" xfId="0" applyFont="1" applyFill="1"/>
    <xf numFmtId="0" fontId="12" fillId="2" borderId="27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4" fillId="8" borderId="10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/>
    </xf>
    <xf numFmtId="0" fontId="19" fillId="8" borderId="22" xfId="0" applyFont="1" applyFill="1" applyBorder="1" applyAlignment="1">
      <alignment horizontal="center"/>
    </xf>
    <xf numFmtId="0" fontId="19" fillId="8" borderId="1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1" fillId="17" borderId="0" xfId="0" applyFont="1" applyFill="1"/>
    <xf numFmtId="0" fontId="21" fillId="17" borderId="0" xfId="0" applyFont="1" applyFill="1"/>
    <xf numFmtId="0" fontId="17" fillId="16" borderId="26" xfId="0" applyFont="1" applyFill="1" applyBorder="1"/>
    <xf numFmtId="0" fontId="16" fillId="0" borderId="10" xfId="0" applyFont="1" applyBorder="1" applyAlignment="1">
      <alignment horizontal="left"/>
    </xf>
    <xf numFmtId="0" fontId="16" fillId="2" borderId="27" xfId="0" applyFont="1" applyFill="1" applyBorder="1" applyAlignment="1">
      <alignment horizontal="center"/>
    </xf>
    <xf numFmtId="0" fontId="16" fillId="2" borderId="1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6" fillId="6" borderId="2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9" fillId="2" borderId="1" xfId="0" applyFont="1" applyFill="1" applyBorder="1" applyAlignment="1">
      <alignment horizontal="center"/>
    </xf>
    <xf numFmtId="0" fontId="28" fillId="0" borderId="2" xfId="0" applyFont="1" applyBorder="1"/>
    <xf numFmtId="0" fontId="28" fillId="0" borderId="3" xfId="0" applyFont="1" applyBorder="1"/>
    <xf numFmtId="0" fontId="29" fillId="2" borderId="4" xfId="0" applyFont="1" applyFill="1" applyBorder="1" applyAlignment="1">
      <alignment horizontal="center"/>
    </xf>
    <xf numFmtId="0" fontId="28" fillId="0" borderId="5" xfId="0" applyFont="1" applyBorder="1"/>
    <xf numFmtId="0" fontId="28" fillId="0" borderId="6" xfId="0" applyFont="1" applyBorder="1"/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9" fillId="10" borderId="13" xfId="0" applyFont="1" applyFill="1" applyBorder="1" applyAlignment="1"/>
    <xf numFmtId="0" fontId="3" fillId="0" borderId="14" xfId="0" applyFont="1" applyBorder="1"/>
    <xf numFmtId="0" fontId="25" fillId="9" borderId="4" xfId="0" applyFont="1" applyFill="1" applyBorder="1" applyAlignment="1">
      <alignment horizontal="left" vertical="center" wrapText="1"/>
    </xf>
    <xf numFmtId="0" fontId="24" fillId="0" borderId="6" xfId="0" applyFont="1" applyBorder="1" applyAlignment="1">
      <alignment wrapText="1"/>
    </xf>
    <xf numFmtId="0" fontId="24" fillId="0" borderId="16" xfId="0" applyFont="1" applyBorder="1" applyAlignment="1">
      <alignment wrapText="1"/>
    </xf>
    <xf numFmtId="0" fontId="24" fillId="0" borderId="17" xfId="0" applyFont="1" applyBorder="1" applyAlignment="1">
      <alignment wrapText="1"/>
    </xf>
    <xf numFmtId="0" fontId="24" fillId="0" borderId="18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24" fillId="0" borderId="6" xfId="0" applyFont="1" applyBorder="1"/>
    <xf numFmtId="0" fontId="24" fillId="0" borderId="16" xfId="0" applyFont="1" applyBorder="1"/>
    <xf numFmtId="0" fontId="24" fillId="0" borderId="17" xfId="0" applyFont="1" applyBorder="1"/>
    <xf numFmtId="0" fontId="24" fillId="0" borderId="18" xfId="0" applyFont="1" applyBorder="1"/>
    <xf numFmtId="0" fontId="24" fillId="0" borderId="9" xfId="0" applyFont="1" applyBorder="1"/>
    <xf numFmtId="0" fontId="13" fillId="11" borderId="1" xfId="0" applyFont="1" applyFill="1" applyBorder="1" applyAlignment="1"/>
    <xf numFmtId="0" fontId="14" fillId="13" borderId="1" xfId="0" applyFont="1" applyFill="1" applyBorder="1" applyAlignment="1"/>
    <xf numFmtId="0" fontId="15" fillId="13" borderId="1" xfId="0" applyFont="1" applyFill="1" applyBorder="1" applyAlignment="1">
      <alignment horizontal="left" vertical="top"/>
    </xf>
    <xf numFmtId="0" fontId="15" fillId="13" borderId="4" xfId="0" applyFont="1" applyFill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  <xf numFmtId="0" fontId="3" fillId="0" borderId="16" xfId="0" applyFont="1" applyBorder="1"/>
    <xf numFmtId="0" fontId="0" fillId="0" borderId="0" xfId="0" applyFont="1" applyAlignment="1"/>
    <xf numFmtId="0" fontId="3" fillId="0" borderId="17" xfId="0" applyFont="1" applyBorder="1"/>
    <xf numFmtId="0" fontId="3" fillId="0" borderId="18" xfId="0" applyFont="1" applyBorder="1"/>
    <xf numFmtId="0" fontId="19" fillId="15" borderId="24" xfId="0" applyFont="1" applyFill="1" applyBorder="1" applyAlignment="1">
      <alignment horizontal="center"/>
    </xf>
    <xf numFmtId="0" fontId="3" fillId="0" borderId="25" xfId="0" applyFont="1" applyBorder="1"/>
    <xf numFmtId="0" fontId="30" fillId="2" borderId="23" xfId="0" applyFont="1" applyFill="1" applyBorder="1" applyAlignment="1">
      <alignment horizontal="center"/>
    </xf>
    <xf numFmtId="0" fontId="30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17"/>
  <sheetViews>
    <sheetView topLeftCell="B1" zoomScale="80" zoomScaleNormal="80" workbookViewId="0">
      <selection activeCell="F10" sqref="F10"/>
    </sheetView>
  </sheetViews>
  <sheetFormatPr defaultColWidth="14.44140625" defaultRowHeight="15.75" customHeight="1"/>
  <sheetData>
    <row r="1" spans="1:20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 customHeight="1">
      <c r="A3" s="1"/>
      <c r="B3" s="1"/>
      <c r="C3" s="1"/>
      <c r="D3" s="98" t="s">
        <v>0</v>
      </c>
      <c r="E3" s="99"/>
      <c r="F3" s="99"/>
      <c r="G3" s="99"/>
      <c r="H3" s="99"/>
      <c r="I3" s="99"/>
      <c r="J3" s="99"/>
      <c r="K3" s="99"/>
      <c r="L3" s="99"/>
      <c r="M3" s="99"/>
      <c r="N3" s="100"/>
      <c r="R3" s="1"/>
      <c r="S3" s="1"/>
      <c r="T3" s="1"/>
    </row>
    <row r="4" spans="1:20" ht="15.75" customHeight="1">
      <c r="A4" s="1"/>
      <c r="B4" s="1"/>
      <c r="C4" s="1"/>
      <c r="D4" s="98" t="s">
        <v>1</v>
      </c>
      <c r="E4" s="99"/>
      <c r="F4" s="99"/>
      <c r="G4" s="99"/>
      <c r="H4" s="99"/>
      <c r="I4" s="99"/>
      <c r="J4" s="99"/>
      <c r="K4" s="99"/>
      <c r="L4" s="99"/>
      <c r="M4" s="99"/>
      <c r="N4" s="100"/>
      <c r="R4" s="1"/>
      <c r="S4" s="1"/>
      <c r="T4" s="1"/>
    </row>
    <row r="5" spans="1:20" ht="15.75" customHeight="1">
      <c r="A5" s="1"/>
      <c r="B5" s="1"/>
      <c r="C5" s="1"/>
      <c r="D5" s="101" t="s">
        <v>2</v>
      </c>
      <c r="E5" s="102"/>
      <c r="F5" s="102"/>
      <c r="G5" s="102"/>
      <c r="H5" s="102"/>
      <c r="I5" s="102"/>
      <c r="J5" s="102"/>
      <c r="K5" s="102"/>
      <c r="L5" s="102"/>
      <c r="M5" s="102"/>
      <c r="N5" s="103"/>
      <c r="R5" s="1"/>
      <c r="S5" s="1"/>
      <c r="T5" s="1"/>
    </row>
    <row r="6" spans="1:20" ht="31.2">
      <c r="A6" s="1"/>
      <c r="B6" s="1"/>
      <c r="C6" s="1"/>
      <c r="D6" s="104" t="s">
        <v>3</v>
      </c>
      <c r="E6" s="96"/>
      <c r="F6" s="96"/>
      <c r="G6" s="96"/>
      <c r="H6" s="96"/>
      <c r="I6" s="96"/>
      <c r="J6" s="96"/>
      <c r="K6" s="96"/>
      <c r="L6" s="96"/>
      <c r="M6" s="96"/>
      <c r="N6" s="97"/>
      <c r="R6" s="1"/>
      <c r="S6" s="1"/>
      <c r="T6" s="1"/>
    </row>
    <row r="7" spans="1:20" ht="14.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R7" s="1"/>
      <c r="S7" s="1"/>
      <c r="T7" s="1"/>
    </row>
    <row r="8" spans="1:20" ht="25.8">
      <c r="A8" s="1"/>
      <c r="B8" s="1"/>
      <c r="C8" s="1"/>
      <c r="H8" s="2"/>
      <c r="I8" s="1"/>
      <c r="J8" s="1"/>
      <c r="K8" s="1"/>
      <c r="L8" s="1"/>
      <c r="M8" s="1"/>
      <c r="N8" s="1"/>
      <c r="R8" s="1"/>
      <c r="S8" s="1"/>
      <c r="T8" s="1"/>
    </row>
    <row r="9" spans="1:20" ht="14.4">
      <c r="A9" s="1"/>
      <c r="B9" s="1"/>
      <c r="C9" s="1"/>
      <c r="H9" s="1"/>
      <c r="I9" s="1"/>
      <c r="J9" s="1"/>
      <c r="K9" s="1"/>
      <c r="L9" s="1"/>
      <c r="M9" s="1"/>
      <c r="N9" s="1"/>
      <c r="R9" s="1"/>
      <c r="S9" s="1"/>
      <c r="T9" s="1"/>
    </row>
    <row r="10" spans="1:20" ht="25.8">
      <c r="A10" s="1"/>
      <c r="B10" s="1"/>
      <c r="C10" s="1"/>
      <c r="G10" s="105" t="s">
        <v>4</v>
      </c>
      <c r="H10" s="96"/>
      <c r="I10" s="96"/>
      <c r="J10" s="96"/>
      <c r="K10" s="97"/>
      <c r="L10" s="1"/>
      <c r="M10" s="1"/>
      <c r="N10" s="1"/>
      <c r="R10" s="1"/>
      <c r="S10" s="1"/>
      <c r="T10" s="1"/>
    </row>
    <row r="11" spans="1:20" ht="21">
      <c r="A11" s="1"/>
      <c r="B11" s="1"/>
      <c r="C11" s="1"/>
      <c r="G11" s="3" t="s">
        <v>5</v>
      </c>
      <c r="H11" s="92" t="s">
        <v>6</v>
      </c>
      <c r="I11" s="93"/>
      <c r="J11" s="94"/>
      <c r="K11" s="4" t="s">
        <v>7</v>
      </c>
      <c r="L11" s="1"/>
      <c r="M11" s="1"/>
      <c r="N11" s="1"/>
      <c r="R11" s="1"/>
      <c r="S11" s="1"/>
      <c r="T11" s="1"/>
    </row>
    <row r="12" spans="1:20" ht="21">
      <c r="A12" s="1"/>
      <c r="B12" s="1"/>
      <c r="C12" s="1"/>
      <c r="D12" s="5"/>
      <c r="E12" s="5"/>
      <c r="F12" s="5"/>
      <c r="G12" s="6">
        <v>1</v>
      </c>
      <c r="H12" s="95" t="s">
        <v>8</v>
      </c>
      <c r="I12" s="96"/>
      <c r="J12" s="97"/>
      <c r="K12" s="7">
        <v>89</v>
      </c>
      <c r="L12" s="1"/>
      <c r="M12" s="1"/>
      <c r="N12" s="1"/>
      <c r="R12" s="1"/>
      <c r="S12" s="1"/>
      <c r="T12" s="1"/>
    </row>
    <row r="13" spans="1:20" ht="21">
      <c r="A13" s="1"/>
      <c r="B13" s="1"/>
      <c r="C13" s="1"/>
      <c r="D13" s="1"/>
      <c r="E13" s="1"/>
      <c r="F13" s="1"/>
      <c r="G13" s="6">
        <v>2</v>
      </c>
      <c r="H13" s="95" t="s">
        <v>9</v>
      </c>
      <c r="I13" s="96"/>
      <c r="J13" s="97"/>
      <c r="K13" s="7">
        <v>87</v>
      </c>
      <c r="L13" s="1"/>
      <c r="M13" s="1"/>
      <c r="N13" s="1"/>
      <c r="R13" s="1"/>
      <c r="S13" s="1"/>
      <c r="T13" s="1"/>
    </row>
    <row r="14" spans="1:20" ht="14.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4.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4.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4.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mergeCells count="8">
    <mergeCell ref="H11:J11"/>
    <mergeCell ref="H12:J12"/>
    <mergeCell ref="H13:J13"/>
    <mergeCell ref="D3:N3"/>
    <mergeCell ref="D4:N4"/>
    <mergeCell ref="D5:N5"/>
    <mergeCell ref="D6:N6"/>
    <mergeCell ref="G10:K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M1000"/>
  <sheetViews>
    <sheetView zoomScale="60" zoomScaleNormal="60" workbookViewId="0">
      <selection activeCell="L12" sqref="L12:M15"/>
    </sheetView>
  </sheetViews>
  <sheetFormatPr defaultColWidth="14.44140625" defaultRowHeight="15.75" customHeight="1"/>
  <cols>
    <col min="1" max="1" width="10.88671875" customWidth="1"/>
    <col min="2" max="5" width="12.33203125" customWidth="1"/>
    <col min="6" max="6" width="18.33203125" bestFit="1" customWidth="1"/>
    <col min="7" max="7" width="14.44140625" customWidth="1"/>
    <col min="8" max="8" width="16.5546875" customWidth="1"/>
    <col min="10" max="10" width="14.44140625" customWidth="1"/>
    <col min="12" max="12" width="65.109375" customWidth="1"/>
    <col min="13" max="13" width="22.88671875" customWidth="1"/>
  </cols>
  <sheetData>
    <row r="1" spans="1:13" ht="15.75" customHeight="1">
      <c r="A1" s="8" t="s">
        <v>10</v>
      </c>
      <c r="B1" s="9" t="s">
        <v>11</v>
      </c>
      <c r="C1" s="9" t="s">
        <v>12</v>
      </c>
      <c r="D1" s="9" t="s">
        <v>13</v>
      </c>
      <c r="E1" s="10" t="s">
        <v>14</v>
      </c>
      <c r="F1" s="11" t="s">
        <v>15</v>
      </c>
      <c r="G1" s="12" t="s">
        <v>16</v>
      </c>
      <c r="H1" s="12" t="s">
        <v>17</v>
      </c>
      <c r="J1" s="1"/>
      <c r="K1" s="1"/>
      <c r="L1" s="1"/>
      <c r="M1" s="1"/>
    </row>
    <row r="2" spans="1:13" ht="15.75" customHeight="1">
      <c r="A2" s="13">
        <v>44179</v>
      </c>
      <c r="B2" s="14">
        <v>1383</v>
      </c>
      <c r="C2" s="14">
        <v>1388</v>
      </c>
      <c r="D2" s="14">
        <v>1368</v>
      </c>
      <c r="E2" s="15">
        <v>1372.150024</v>
      </c>
      <c r="F2" s="16">
        <v>1366.236938</v>
      </c>
      <c r="G2" s="17" t="s">
        <v>18</v>
      </c>
      <c r="H2" s="17">
        <v>-1.912074523</v>
      </c>
      <c r="J2" s="18"/>
      <c r="K2" s="1"/>
      <c r="L2" s="1"/>
      <c r="M2" s="1"/>
    </row>
    <row r="3" spans="1:13" ht="15.75" customHeight="1">
      <c r="A3" s="13">
        <v>44180</v>
      </c>
      <c r="B3" s="14">
        <v>1380.8000489999999</v>
      </c>
      <c r="C3" s="14">
        <v>1394.9499510000001</v>
      </c>
      <c r="D3" s="14">
        <v>1366</v>
      </c>
      <c r="E3" s="15">
        <v>1391.3000489999999</v>
      </c>
      <c r="F3" s="16">
        <v>1385.304443</v>
      </c>
      <c r="G3" s="17">
        <v>1.3859730000000001E-2</v>
      </c>
      <c r="H3" s="17">
        <v>-1.6506321900000001</v>
      </c>
      <c r="J3" s="1"/>
      <c r="K3" s="1"/>
      <c r="L3" s="1"/>
      <c r="M3" s="1"/>
    </row>
    <row r="4" spans="1:13" ht="15.75" customHeight="1">
      <c r="A4" s="13">
        <v>44181</v>
      </c>
      <c r="B4" s="14">
        <v>1404</v>
      </c>
      <c r="C4" s="14">
        <v>1416.8000489999999</v>
      </c>
      <c r="D4" s="14">
        <v>1394.5</v>
      </c>
      <c r="E4" s="15">
        <v>1410.6999510000001</v>
      </c>
      <c r="F4" s="16">
        <v>1404.6207280000001</v>
      </c>
      <c r="G4" s="17">
        <v>1.3847392E-2</v>
      </c>
      <c r="H4" s="17">
        <v>-1.3857787319999999</v>
      </c>
      <c r="J4" s="1"/>
      <c r="K4" s="1"/>
      <c r="L4" s="106" t="s">
        <v>19</v>
      </c>
      <c r="M4" s="1"/>
    </row>
    <row r="5" spans="1:13" ht="15.75" customHeight="1">
      <c r="A5" s="13">
        <v>44182</v>
      </c>
      <c r="B5" s="14">
        <v>1418.599976</v>
      </c>
      <c r="C5" s="14">
        <v>1445</v>
      </c>
      <c r="D5" s="14">
        <v>1404.5</v>
      </c>
      <c r="E5" s="15">
        <v>1441.8000489999999</v>
      </c>
      <c r="F5" s="16">
        <v>1435.5867920000001</v>
      </c>
      <c r="G5" s="17">
        <v>2.1806358000000001E-2</v>
      </c>
      <c r="H5" s="17">
        <v>-0.96119040600000005</v>
      </c>
      <c r="J5" s="1"/>
      <c r="K5" s="1"/>
      <c r="L5" s="107"/>
      <c r="M5" s="1"/>
    </row>
    <row r="6" spans="1:13" ht="23.4">
      <c r="A6" s="13">
        <v>44183</v>
      </c>
      <c r="B6" s="14">
        <v>1435</v>
      </c>
      <c r="C6" s="14">
        <v>1439.6999510000001</v>
      </c>
      <c r="D6" s="14">
        <v>1406.3000489999999</v>
      </c>
      <c r="E6" s="15">
        <v>1411.349976</v>
      </c>
      <c r="F6" s="16">
        <v>1405.2679439999999</v>
      </c>
      <c r="G6" s="17">
        <v>-2.1345688000000002E-2</v>
      </c>
      <c r="H6" s="17">
        <v>-1.37690449</v>
      </c>
      <c r="J6" s="1"/>
      <c r="K6" s="1"/>
      <c r="L6" s="19" t="s">
        <v>20</v>
      </c>
      <c r="M6" s="20">
        <f>AVERAGE(F:F)</f>
        <v>1505.6883039024399</v>
      </c>
    </row>
    <row r="7" spans="1:13" ht="23.4">
      <c r="A7" s="13">
        <v>44186</v>
      </c>
      <c r="B7" s="14">
        <v>1417.5</v>
      </c>
      <c r="C7" s="14">
        <v>1423.849976</v>
      </c>
      <c r="D7" s="14">
        <v>1366.6999510000001</v>
      </c>
      <c r="E7" s="15">
        <v>1372.650024</v>
      </c>
      <c r="F7" s="16">
        <v>1366.734741</v>
      </c>
      <c r="G7" s="17">
        <v>-2.7803497999999999E-2</v>
      </c>
      <c r="H7" s="17">
        <v>-1.9052489429999999</v>
      </c>
      <c r="J7" s="1"/>
      <c r="K7" s="1"/>
      <c r="L7" s="19" t="s">
        <v>21</v>
      </c>
      <c r="M7" s="21">
        <f>AVERAGE(G:G)</f>
        <v>4.4214856000000027E-4</v>
      </c>
    </row>
    <row r="8" spans="1:13" ht="23.4">
      <c r="A8" s="13">
        <v>44187</v>
      </c>
      <c r="B8" s="14">
        <v>1384.8000489999999</v>
      </c>
      <c r="C8" s="14">
        <v>1384.8000489999999</v>
      </c>
      <c r="D8" s="14">
        <v>1345</v>
      </c>
      <c r="E8" s="15">
        <v>1373.099976</v>
      </c>
      <c r="F8" s="16">
        <v>1367.1827390000001</v>
      </c>
      <c r="G8" s="17">
        <v>3.2773299999999997E-4</v>
      </c>
      <c r="H8" s="17">
        <v>-1.8991062599999999</v>
      </c>
      <c r="J8" s="22"/>
      <c r="K8" s="1"/>
      <c r="L8" s="19" t="s">
        <v>22</v>
      </c>
      <c r="M8" s="21">
        <f>VAR(F:F)</f>
        <v>5319.0725635333911</v>
      </c>
    </row>
    <row r="9" spans="1:13" ht="23.4">
      <c r="A9" s="13">
        <v>44188</v>
      </c>
      <c r="B9" s="14">
        <v>1367.5</v>
      </c>
      <c r="C9" s="14">
        <v>1380.9499510000001</v>
      </c>
      <c r="D9" s="14">
        <v>1361.0500489999999</v>
      </c>
      <c r="E9" s="15">
        <v>1375.650024</v>
      </c>
      <c r="F9" s="16">
        <v>1369.721802</v>
      </c>
      <c r="G9" s="17">
        <v>1.855427E-3</v>
      </c>
      <c r="H9" s="17">
        <v>-1.8642921320000001</v>
      </c>
      <c r="J9" s="1"/>
      <c r="K9" s="1"/>
      <c r="L9" s="19" t="s">
        <v>23</v>
      </c>
      <c r="M9" s="21">
        <f>VAR(G:G)</f>
        <v>2.3184879201373462E-4</v>
      </c>
    </row>
    <row r="10" spans="1:13" ht="23.4">
      <c r="A10" s="13">
        <v>44189</v>
      </c>
      <c r="B10" s="14">
        <v>1389.400024</v>
      </c>
      <c r="C10" s="14">
        <v>1404</v>
      </c>
      <c r="D10" s="14">
        <v>1377</v>
      </c>
      <c r="E10" s="15">
        <v>1397.099976</v>
      </c>
      <c r="F10" s="16">
        <v>1391.079346</v>
      </c>
      <c r="G10" s="17">
        <v>1.5472299E-2</v>
      </c>
      <c r="H10" s="17">
        <v>-1.5714501409999999</v>
      </c>
      <c r="J10" s="1"/>
      <c r="K10" s="1"/>
      <c r="L10" s="19" t="s">
        <v>24</v>
      </c>
      <c r="M10" s="21">
        <f>SKEW(F:F)</f>
        <v>0.17491161707930572</v>
      </c>
    </row>
    <row r="11" spans="1:13" ht="23.4">
      <c r="A11" s="13">
        <v>44193</v>
      </c>
      <c r="B11" s="14">
        <v>1405</v>
      </c>
      <c r="C11" s="14">
        <v>1421</v>
      </c>
      <c r="D11" s="14">
        <v>1404</v>
      </c>
      <c r="E11" s="15">
        <v>1412.849976</v>
      </c>
      <c r="F11" s="16">
        <v>1406.761475</v>
      </c>
      <c r="G11" s="17">
        <v>1.1210283E-2</v>
      </c>
      <c r="H11" s="17">
        <v>-1.3564260770000001</v>
      </c>
      <c r="J11" s="1"/>
      <c r="K11" s="1"/>
      <c r="L11" s="23" t="s">
        <v>25</v>
      </c>
      <c r="M11" s="21">
        <f>KURT(F:F)</f>
        <v>-0.49099139200626807</v>
      </c>
    </row>
    <row r="12" spans="1:13" ht="14.4">
      <c r="A12" s="13">
        <v>44194</v>
      </c>
      <c r="B12" s="14">
        <v>1421.0500489999999</v>
      </c>
      <c r="C12" s="14">
        <v>1434.75</v>
      </c>
      <c r="D12" s="14">
        <v>1420</v>
      </c>
      <c r="E12" s="15">
        <v>1427.1999510000001</v>
      </c>
      <c r="F12" s="16">
        <v>1421.049683</v>
      </c>
      <c r="G12" s="17">
        <v>1.0105576E-2</v>
      </c>
      <c r="H12" s="17">
        <v>-1.160514633</v>
      </c>
      <c r="J12" s="1"/>
      <c r="K12" s="1"/>
      <c r="L12" s="108" t="s">
        <v>70</v>
      </c>
      <c r="M12" s="109"/>
    </row>
    <row r="13" spans="1:13" ht="14.4">
      <c r="A13" s="13">
        <v>44195</v>
      </c>
      <c r="B13" s="14">
        <v>1439.900024</v>
      </c>
      <c r="C13" s="14">
        <v>1439.900024</v>
      </c>
      <c r="D13" s="14">
        <v>1413</v>
      </c>
      <c r="E13" s="15">
        <v>1432.5</v>
      </c>
      <c r="F13" s="16">
        <v>1426.326904</v>
      </c>
      <c r="G13" s="17">
        <v>3.7067290000000002E-3</v>
      </c>
      <c r="H13" s="17">
        <v>-1.0881565049999999</v>
      </c>
      <c r="J13" s="1"/>
      <c r="K13" s="1"/>
      <c r="L13" s="110"/>
      <c r="M13" s="111"/>
    </row>
    <row r="14" spans="1:13" ht="14.4">
      <c r="A14" s="13">
        <v>44196</v>
      </c>
      <c r="B14" s="14">
        <v>1435</v>
      </c>
      <c r="C14" s="14">
        <v>1444</v>
      </c>
      <c r="D14" s="14">
        <v>1425.0500489999999</v>
      </c>
      <c r="E14" s="15">
        <v>1436.3000489999999</v>
      </c>
      <c r="F14" s="16">
        <v>1430.1104740000001</v>
      </c>
      <c r="G14" s="17">
        <v>2.6491549999999998E-3</v>
      </c>
      <c r="H14" s="17">
        <v>-1.036278434</v>
      </c>
      <c r="J14" s="1"/>
      <c r="K14" s="1"/>
      <c r="L14" s="110"/>
      <c r="M14" s="111"/>
    </row>
    <row r="15" spans="1:13" ht="14.4">
      <c r="A15" s="24">
        <v>44197</v>
      </c>
      <c r="B15" s="14">
        <v>1440</v>
      </c>
      <c r="C15" s="14">
        <v>1443</v>
      </c>
      <c r="D15" s="14">
        <v>1420.599976</v>
      </c>
      <c r="E15" s="15">
        <v>1425.0500489999999</v>
      </c>
      <c r="F15" s="16">
        <v>1418.909058</v>
      </c>
      <c r="G15" s="17">
        <v>-7.8633890000000001E-3</v>
      </c>
      <c r="H15" s="17">
        <v>-1.189865615</v>
      </c>
      <c r="J15" s="1"/>
      <c r="K15" s="1"/>
      <c r="L15" s="112"/>
      <c r="M15" s="113"/>
    </row>
    <row r="16" spans="1:13" ht="23.4">
      <c r="A16" s="24">
        <v>44200</v>
      </c>
      <c r="B16" s="14">
        <v>1438</v>
      </c>
      <c r="C16" s="14">
        <v>1438</v>
      </c>
      <c r="D16" s="14">
        <v>1399</v>
      </c>
      <c r="E16" s="15">
        <v>1416</v>
      </c>
      <c r="F16" s="16">
        <v>1409.8979489999999</v>
      </c>
      <c r="G16" s="17">
        <v>-6.3709819999999999E-3</v>
      </c>
      <c r="H16" s="17">
        <v>-1.313420604</v>
      </c>
      <c r="J16" s="1"/>
      <c r="K16" s="1"/>
      <c r="L16" s="25"/>
      <c r="M16" s="25"/>
    </row>
    <row r="17" spans="1:13" ht="23.4">
      <c r="A17" s="24">
        <v>44201</v>
      </c>
      <c r="B17" s="14">
        <v>1419.1999510000001</v>
      </c>
      <c r="C17" s="14">
        <v>1430.75</v>
      </c>
      <c r="D17" s="14">
        <v>1409</v>
      </c>
      <c r="E17" s="15">
        <v>1426.6999510000001</v>
      </c>
      <c r="F17" s="16">
        <v>1420.5517580000001</v>
      </c>
      <c r="G17" s="17">
        <v>7.5280329999999999E-3</v>
      </c>
      <c r="H17" s="17">
        <v>-1.167341886</v>
      </c>
      <c r="J17" s="1"/>
      <c r="K17" s="1"/>
      <c r="L17" s="25"/>
      <c r="M17" s="25"/>
    </row>
    <row r="18" spans="1:13" ht="23.4">
      <c r="A18" s="24">
        <v>44202</v>
      </c>
      <c r="B18" s="14">
        <v>1435</v>
      </c>
      <c r="C18" s="14">
        <v>1440</v>
      </c>
      <c r="D18" s="14">
        <v>1413.099976</v>
      </c>
      <c r="E18" s="15">
        <v>1420.5500489999999</v>
      </c>
      <c r="F18" s="16">
        <v>1414.428345</v>
      </c>
      <c r="G18" s="17">
        <v>-4.3199049999999998E-3</v>
      </c>
      <c r="H18" s="17">
        <v>-1.251302497</v>
      </c>
      <c r="J18" s="1"/>
      <c r="K18" s="1"/>
      <c r="L18" s="25"/>
      <c r="M18" s="25"/>
    </row>
    <row r="19" spans="1:13" ht="23.4">
      <c r="A19" s="24">
        <v>44203</v>
      </c>
      <c r="B19" s="14">
        <v>1432.5</v>
      </c>
      <c r="C19" s="14">
        <v>1432.599976</v>
      </c>
      <c r="D19" s="14">
        <v>1412.5500489999999</v>
      </c>
      <c r="E19" s="15">
        <v>1416.25</v>
      </c>
      <c r="F19" s="16">
        <v>1410.146851</v>
      </c>
      <c r="G19" s="17">
        <v>-3.0316039999999998E-3</v>
      </c>
      <c r="H19" s="17">
        <v>-1.3100078070000001</v>
      </c>
      <c r="J19" s="1"/>
      <c r="K19" s="1"/>
      <c r="L19" s="25"/>
      <c r="M19" s="25"/>
    </row>
    <row r="20" spans="1:13" ht="23.4">
      <c r="A20" s="24">
        <v>44204</v>
      </c>
      <c r="B20" s="14">
        <v>1432</v>
      </c>
      <c r="C20" s="14">
        <v>1442</v>
      </c>
      <c r="D20" s="14">
        <v>1423.099976</v>
      </c>
      <c r="E20" s="15">
        <v>1431.650024</v>
      </c>
      <c r="F20" s="16">
        <v>1425.480591</v>
      </c>
      <c r="G20" s="17">
        <v>1.0815165E-2</v>
      </c>
      <c r="H20" s="17">
        <v>-1.0997606470000001</v>
      </c>
      <c r="J20" s="1"/>
      <c r="K20" s="1"/>
      <c r="L20" s="25"/>
      <c r="M20" s="25"/>
    </row>
    <row r="21" spans="1:13" ht="23.4">
      <c r="A21" s="24">
        <v>44207</v>
      </c>
      <c r="B21" s="14">
        <v>1450</v>
      </c>
      <c r="C21" s="14">
        <v>1464.900024</v>
      </c>
      <c r="D21" s="14">
        <v>1436.3000489999999</v>
      </c>
      <c r="E21" s="15">
        <v>1451.4499510000001</v>
      </c>
      <c r="F21" s="16">
        <v>1445.1951899999999</v>
      </c>
      <c r="G21" s="17">
        <v>1.3735377999999999E-2</v>
      </c>
      <c r="H21" s="17">
        <v>-0.82944574400000004</v>
      </c>
      <c r="J21" s="1"/>
      <c r="K21" s="1"/>
      <c r="L21" s="26" t="s">
        <v>26</v>
      </c>
      <c r="M21" s="27">
        <f>AVERAGE(H:H)</f>
        <v>-1.2195069705648058E-11</v>
      </c>
    </row>
    <row r="22" spans="1:13" ht="23.4">
      <c r="A22" s="24">
        <v>44208</v>
      </c>
      <c r="B22" s="14">
        <v>1452.4499510000001</v>
      </c>
      <c r="C22" s="14">
        <v>1487.6999510000001</v>
      </c>
      <c r="D22" s="14">
        <v>1449.099976</v>
      </c>
      <c r="E22" s="15">
        <v>1481</v>
      </c>
      <c r="F22" s="16">
        <v>1474.617798</v>
      </c>
      <c r="G22" s="17">
        <v>2.0154444000000001E-2</v>
      </c>
      <c r="H22" s="17">
        <v>-0.42602037199999998</v>
      </c>
      <c r="J22" s="1"/>
      <c r="K22" s="1"/>
      <c r="L22" s="19" t="s">
        <v>27</v>
      </c>
      <c r="M22" s="21">
        <f>_xlfn.VAR.S(H:H)</f>
        <v>1.0000000000009315</v>
      </c>
    </row>
    <row r="23" spans="1:13" ht="23.4">
      <c r="A23" s="24">
        <v>44209</v>
      </c>
      <c r="B23" s="14">
        <v>1492.900024</v>
      </c>
      <c r="C23" s="14">
        <v>1496.900024</v>
      </c>
      <c r="D23" s="14">
        <v>1462.099976</v>
      </c>
      <c r="E23" s="15">
        <v>1470.650024</v>
      </c>
      <c r="F23" s="16">
        <v>1464.3125</v>
      </c>
      <c r="G23" s="17">
        <v>-7.012987E-3</v>
      </c>
      <c r="H23" s="17">
        <v>-0.56732051400000005</v>
      </c>
      <c r="J23" s="1"/>
      <c r="K23" s="1"/>
      <c r="L23" s="19" t="s">
        <v>28</v>
      </c>
      <c r="M23" s="21">
        <f>_xlfn.STDEV.S(F:F)</f>
        <v>72.931972162648876</v>
      </c>
    </row>
    <row r="24" spans="1:13" ht="23.4">
      <c r="A24" s="24">
        <v>44210</v>
      </c>
      <c r="B24" s="14">
        <v>1471.150024</v>
      </c>
      <c r="C24" s="14">
        <v>1488</v>
      </c>
      <c r="D24" s="14">
        <v>1456</v>
      </c>
      <c r="E24" s="15">
        <v>1468.75</v>
      </c>
      <c r="F24" s="16">
        <v>1462.420654</v>
      </c>
      <c r="G24" s="17">
        <v>-1.292804E-3</v>
      </c>
      <c r="H24" s="17">
        <v>-0.593260385</v>
      </c>
      <c r="J24" s="1"/>
      <c r="K24" s="1"/>
      <c r="L24" s="19" t="s">
        <v>29</v>
      </c>
      <c r="M24" s="19">
        <f>STDEV(G2:G247)</f>
        <v>1.522658175736546E-2</v>
      </c>
    </row>
    <row r="25" spans="1:13" ht="14.4">
      <c r="A25" s="24">
        <v>44211</v>
      </c>
      <c r="B25" s="14">
        <v>1469.099976</v>
      </c>
      <c r="C25" s="14">
        <v>1471.650024</v>
      </c>
      <c r="D25" s="14">
        <v>1445</v>
      </c>
      <c r="E25" s="15">
        <v>1466.650024</v>
      </c>
      <c r="F25" s="16">
        <v>1460.329712</v>
      </c>
      <c r="G25" s="17">
        <v>-1.4308050000000001E-3</v>
      </c>
      <c r="H25" s="17">
        <v>-0.62193014300000005</v>
      </c>
      <c r="J25" s="1"/>
      <c r="K25" s="1"/>
      <c r="L25" s="1"/>
      <c r="M25" s="1"/>
    </row>
    <row r="26" spans="1:13" ht="14.4">
      <c r="A26" s="24">
        <v>44214</v>
      </c>
      <c r="B26" s="14">
        <v>1469.900024</v>
      </c>
      <c r="C26" s="14">
        <v>1502.849976</v>
      </c>
      <c r="D26" s="14">
        <v>1467</v>
      </c>
      <c r="E26" s="15">
        <v>1483.099976</v>
      </c>
      <c r="F26" s="16">
        <v>1476.70874</v>
      </c>
      <c r="G26" s="17">
        <v>1.1153547E-2</v>
      </c>
      <c r="H26" s="17">
        <v>-0.39735061399999999</v>
      </c>
      <c r="J26" s="1"/>
      <c r="K26" s="1"/>
      <c r="L26" s="28"/>
      <c r="M26" s="1"/>
    </row>
    <row r="27" spans="1:13" ht="14.4">
      <c r="A27" s="24">
        <v>44215</v>
      </c>
      <c r="B27" s="14">
        <v>1491.8000489999999</v>
      </c>
      <c r="C27" s="14">
        <v>1511.650024</v>
      </c>
      <c r="D27" s="14">
        <v>1467</v>
      </c>
      <c r="E27" s="15">
        <v>1503.849976</v>
      </c>
      <c r="F27" s="16">
        <v>1497.369385</v>
      </c>
      <c r="G27" s="17">
        <v>1.3894037999999999E-2</v>
      </c>
      <c r="H27" s="17">
        <v>-0.11406408799999999</v>
      </c>
      <c r="J27" s="1"/>
      <c r="K27" s="1"/>
      <c r="L27" s="1"/>
      <c r="M27" s="1"/>
    </row>
    <row r="28" spans="1:13" ht="14.4">
      <c r="A28" s="24">
        <v>44216</v>
      </c>
      <c r="B28" s="14">
        <v>1501</v>
      </c>
      <c r="C28" s="14">
        <v>1501</v>
      </c>
      <c r="D28" s="14">
        <v>1486</v>
      </c>
      <c r="E28" s="15">
        <v>1492</v>
      </c>
      <c r="F28" s="16">
        <v>1485.5704350000001</v>
      </c>
      <c r="G28" s="17">
        <v>-7.9109950000000005E-3</v>
      </c>
      <c r="H28" s="17">
        <v>-0.27584430100000001</v>
      </c>
      <c r="J28" s="1"/>
      <c r="K28" s="1"/>
      <c r="L28" s="1"/>
      <c r="M28" s="1"/>
    </row>
    <row r="29" spans="1:13" ht="14.4">
      <c r="A29" s="24">
        <v>44217</v>
      </c>
      <c r="B29" s="14">
        <v>1492</v>
      </c>
      <c r="C29" s="14">
        <v>1494.349976</v>
      </c>
      <c r="D29" s="14">
        <v>1468.150024</v>
      </c>
      <c r="E29" s="15">
        <v>1474.8000489999999</v>
      </c>
      <c r="F29" s="16">
        <v>1468.4445800000001</v>
      </c>
      <c r="G29" s="17">
        <v>-1.1595098E-2</v>
      </c>
      <c r="H29" s="17">
        <v>-0.51066387999999996</v>
      </c>
      <c r="J29" s="1"/>
      <c r="K29" s="1"/>
      <c r="L29" s="1"/>
      <c r="M29" s="1"/>
    </row>
    <row r="30" spans="1:13" ht="14.4">
      <c r="A30" s="24">
        <v>44218</v>
      </c>
      <c r="B30" s="14">
        <v>1467.900024</v>
      </c>
      <c r="C30" s="14">
        <v>1467.900024</v>
      </c>
      <c r="D30" s="14">
        <v>1440.150024</v>
      </c>
      <c r="E30" s="15">
        <v>1443.5500489999999</v>
      </c>
      <c r="F30" s="16">
        <v>1437.3292240000001</v>
      </c>
      <c r="G30" s="17">
        <v>-2.1417045999999999E-2</v>
      </c>
      <c r="H30" s="17">
        <v>-0.93729921000000005</v>
      </c>
      <c r="J30" s="1"/>
      <c r="K30" s="1"/>
      <c r="L30" s="1"/>
      <c r="M30" s="1"/>
    </row>
    <row r="31" spans="1:13" ht="14.4">
      <c r="A31" s="24">
        <v>44221</v>
      </c>
      <c r="B31" s="14">
        <v>1465.099976</v>
      </c>
      <c r="C31" s="14">
        <v>1481</v>
      </c>
      <c r="D31" s="14">
        <v>1455.150024</v>
      </c>
      <c r="E31" s="15">
        <v>1462.849976</v>
      </c>
      <c r="F31" s="16">
        <v>1456.5460210000001</v>
      </c>
      <c r="G31" s="17">
        <v>1.3281207999999999E-2</v>
      </c>
      <c r="H31" s="17">
        <v>-0.67380987299999995</v>
      </c>
      <c r="J31" s="1"/>
      <c r="K31" s="1"/>
      <c r="L31" s="1"/>
      <c r="M31" s="1"/>
    </row>
    <row r="32" spans="1:13" ht="14.4">
      <c r="A32" s="24">
        <v>44223</v>
      </c>
      <c r="B32" s="14">
        <v>1468</v>
      </c>
      <c r="C32" s="14">
        <v>1471.900024</v>
      </c>
      <c r="D32" s="14">
        <v>1406.150024</v>
      </c>
      <c r="E32" s="15">
        <v>1409.599976</v>
      </c>
      <c r="F32" s="16">
        <v>1403.525513</v>
      </c>
      <c r="G32" s="17">
        <v>-3.7080598999999999E-2</v>
      </c>
      <c r="H32" s="17">
        <v>-1.400795671</v>
      </c>
      <c r="J32" s="1"/>
      <c r="K32" s="1"/>
      <c r="L32" s="1"/>
      <c r="M32" s="1"/>
    </row>
    <row r="33" spans="1:13" ht="14.4">
      <c r="A33" s="24">
        <v>44224</v>
      </c>
      <c r="B33" s="14">
        <v>1389.900024</v>
      </c>
      <c r="C33" s="14">
        <v>1401.3000489999999</v>
      </c>
      <c r="D33" s="14">
        <v>1342</v>
      </c>
      <c r="E33" s="15">
        <v>1371.4499510000001</v>
      </c>
      <c r="F33" s="16">
        <v>1365.5399170000001</v>
      </c>
      <c r="G33" s="17">
        <v>-2.7437401E-2</v>
      </c>
      <c r="H33" s="17">
        <v>-1.921631662</v>
      </c>
      <c r="J33" s="1"/>
      <c r="K33" s="1"/>
      <c r="L33" s="1"/>
      <c r="M33" s="1"/>
    </row>
    <row r="34" spans="1:13" ht="14.4">
      <c r="A34" s="24">
        <v>44225</v>
      </c>
      <c r="B34" s="14">
        <v>1391.349976</v>
      </c>
      <c r="C34" s="14">
        <v>1408.75</v>
      </c>
      <c r="D34" s="14">
        <v>1364.5</v>
      </c>
      <c r="E34" s="15">
        <v>1390.5</v>
      </c>
      <c r="F34" s="16">
        <v>1384.5078129999999</v>
      </c>
      <c r="G34" s="17">
        <v>1.3794813E-2</v>
      </c>
      <c r="H34" s="17">
        <v>-1.6615551079999999</v>
      </c>
      <c r="J34" s="1"/>
      <c r="K34" s="1"/>
      <c r="L34" s="1"/>
      <c r="M34" s="1"/>
    </row>
    <row r="35" spans="1:13" ht="14.4">
      <c r="A35" s="24">
        <v>44228</v>
      </c>
      <c r="B35" s="14">
        <v>1410.25</v>
      </c>
      <c r="C35" s="14">
        <v>1482.5</v>
      </c>
      <c r="D35" s="14">
        <v>1401</v>
      </c>
      <c r="E35" s="15">
        <v>1476.75</v>
      </c>
      <c r="F35" s="16">
        <v>1470.3861079999999</v>
      </c>
      <c r="G35" s="17">
        <v>6.0180317999999997E-2</v>
      </c>
      <c r="H35" s="17">
        <v>-0.484042798</v>
      </c>
      <c r="J35" s="1"/>
      <c r="K35" s="1"/>
      <c r="L35" s="1"/>
      <c r="M35" s="1"/>
    </row>
    <row r="36" spans="1:13" ht="14.4">
      <c r="A36" s="24">
        <v>44229</v>
      </c>
      <c r="B36" s="14">
        <v>1501</v>
      </c>
      <c r="C36" s="14">
        <v>1578.5</v>
      </c>
      <c r="D36" s="14">
        <v>1497.400024</v>
      </c>
      <c r="E36" s="15">
        <v>1560.5500489999999</v>
      </c>
      <c r="F36" s="16">
        <v>1553.825073</v>
      </c>
      <c r="G36" s="17">
        <v>5.5194655000000002E-2</v>
      </c>
      <c r="H36" s="17">
        <v>0.66002286300000002</v>
      </c>
      <c r="J36" s="1"/>
      <c r="K36" s="1"/>
      <c r="L36" s="1"/>
      <c r="M36" s="1"/>
    </row>
    <row r="37" spans="1:13" ht="14.4">
      <c r="A37" s="24">
        <v>44230</v>
      </c>
      <c r="B37" s="14">
        <v>1579</v>
      </c>
      <c r="C37" s="14">
        <v>1581.6999510000001</v>
      </c>
      <c r="D37" s="14">
        <v>1542</v>
      </c>
      <c r="E37" s="15">
        <v>1574.8000489999999</v>
      </c>
      <c r="F37" s="16">
        <v>1568.013672</v>
      </c>
      <c r="G37" s="17">
        <v>9.0899610000000006E-3</v>
      </c>
      <c r="H37" s="17">
        <v>0.85456852800000005</v>
      </c>
      <c r="J37" s="1"/>
      <c r="K37" s="1"/>
      <c r="L37" s="1"/>
      <c r="M37" s="1"/>
    </row>
    <row r="38" spans="1:13" ht="14.4">
      <c r="A38" s="24">
        <v>44231</v>
      </c>
      <c r="B38" s="14">
        <v>1566</v>
      </c>
      <c r="C38" s="14">
        <v>1588</v>
      </c>
      <c r="D38" s="14">
        <v>1543.4499510000001</v>
      </c>
      <c r="E38" s="15">
        <v>1579.099976</v>
      </c>
      <c r="F38" s="16">
        <v>1572.295044</v>
      </c>
      <c r="G38" s="17">
        <v>2.726722E-3</v>
      </c>
      <c r="H38" s="17">
        <v>0.91327216499999997</v>
      </c>
      <c r="J38" s="1"/>
      <c r="K38" s="1"/>
      <c r="L38" s="1"/>
      <c r="M38" s="1"/>
    </row>
    <row r="39" spans="1:13" ht="14.4">
      <c r="A39" s="24">
        <v>44232</v>
      </c>
      <c r="B39" s="14">
        <v>1548</v>
      </c>
      <c r="C39" s="14">
        <v>1618.25</v>
      </c>
      <c r="D39" s="14">
        <v>1548</v>
      </c>
      <c r="E39" s="15">
        <v>1597.599976</v>
      </c>
      <c r="F39" s="16">
        <v>1590.715332</v>
      </c>
      <c r="G39" s="17">
        <v>1.1647446000000001E-2</v>
      </c>
      <c r="H39" s="17">
        <v>1.165840242</v>
      </c>
      <c r="J39" s="1"/>
      <c r="K39" s="1"/>
      <c r="L39" s="1"/>
      <c r="M39" s="1"/>
    </row>
    <row r="40" spans="1:13" ht="14.4">
      <c r="A40" s="24">
        <v>44235</v>
      </c>
      <c r="B40" s="14">
        <v>1620</v>
      </c>
      <c r="C40" s="14">
        <v>1631.650024</v>
      </c>
      <c r="D40" s="14">
        <v>1595.6999510000001</v>
      </c>
      <c r="E40" s="15">
        <v>1605.25</v>
      </c>
      <c r="F40" s="16">
        <v>1598.3323969999999</v>
      </c>
      <c r="G40" s="17">
        <v>4.7770240000000004E-3</v>
      </c>
      <c r="H40" s="17">
        <v>1.2702809260000001</v>
      </c>
      <c r="J40" s="1"/>
      <c r="K40" s="1"/>
      <c r="L40" s="1"/>
      <c r="M40" s="1"/>
    </row>
    <row r="41" spans="1:13" ht="14.4">
      <c r="A41" s="24">
        <v>44236</v>
      </c>
      <c r="B41" s="14">
        <v>1610</v>
      </c>
      <c r="C41" s="14">
        <v>1628</v>
      </c>
      <c r="D41" s="14">
        <v>1586.6999510000001</v>
      </c>
      <c r="E41" s="15">
        <v>1611.849976</v>
      </c>
      <c r="F41" s="16">
        <v>1604.9039310000001</v>
      </c>
      <c r="G41" s="17">
        <v>4.1030650000000004E-3</v>
      </c>
      <c r="H41" s="17">
        <v>1.3603859069999999</v>
      </c>
      <c r="J41" s="1"/>
      <c r="K41" s="1"/>
      <c r="L41" s="1"/>
      <c r="M41" s="1"/>
    </row>
    <row r="42" spans="1:13" ht="14.4">
      <c r="A42" s="24">
        <v>44237</v>
      </c>
      <c r="B42" s="14">
        <v>1608.349976</v>
      </c>
      <c r="C42" s="14">
        <v>1614.849976</v>
      </c>
      <c r="D42" s="14">
        <v>1567</v>
      </c>
      <c r="E42" s="15">
        <v>1581.75</v>
      </c>
      <c r="F42" s="16">
        <v>1574.933716</v>
      </c>
      <c r="G42" s="17">
        <v>-1.8850711999999999E-2</v>
      </c>
      <c r="H42" s="17">
        <v>0.94945207200000004</v>
      </c>
      <c r="J42" s="1"/>
      <c r="K42" s="1"/>
      <c r="L42" s="1"/>
      <c r="M42" s="1"/>
    </row>
    <row r="43" spans="1:13" ht="14.4">
      <c r="A43" s="24">
        <v>44238</v>
      </c>
      <c r="B43" s="14">
        <v>1582</v>
      </c>
      <c r="C43" s="14">
        <v>1597.8000489999999</v>
      </c>
      <c r="D43" s="14">
        <v>1564.1999510000001</v>
      </c>
      <c r="E43" s="15">
        <v>1572.349976</v>
      </c>
      <c r="F43" s="16">
        <v>1565.5742190000001</v>
      </c>
      <c r="G43" s="17">
        <v>-5.9605170000000002E-3</v>
      </c>
      <c r="H43" s="17">
        <v>0.82112019400000003</v>
      </c>
      <c r="J43" s="1"/>
      <c r="K43" s="1"/>
      <c r="L43" s="1"/>
      <c r="M43" s="1"/>
    </row>
    <row r="44" spans="1:13" ht="14.4">
      <c r="A44" s="24">
        <v>44239</v>
      </c>
      <c r="B44" s="14">
        <v>1573.900024</v>
      </c>
      <c r="C44" s="14">
        <v>1592.5</v>
      </c>
      <c r="D44" s="14">
        <v>1573</v>
      </c>
      <c r="E44" s="15">
        <v>1581.9499510000001</v>
      </c>
      <c r="F44" s="16">
        <v>1575.1328129999999</v>
      </c>
      <c r="G44" s="17">
        <v>6.086925E-3</v>
      </c>
      <c r="H44" s="17">
        <v>0.95218197199999999</v>
      </c>
      <c r="J44" s="1"/>
      <c r="K44" s="1"/>
      <c r="L44" s="1"/>
      <c r="M44" s="1"/>
    </row>
    <row r="45" spans="1:13" ht="14.4">
      <c r="A45" s="24">
        <v>44242</v>
      </c>
      <c r="B45" s="14">
        <v>1600.099976</v>
      </c>
      <c r="C45" s="14">
        <v>1625</v>
      </c>
      <c r="D45" s="14">
        <v>1596.6999510000001</v>
      </c>
      <c r="E45" s="15">
        <v>1616.599976</v>
      </c>
      <c r="F45" s="16">
        <v>1609.633423</v>
      </c>
      <c r="G45" s="17">
        <v>2.1666871000000001E-2</v>
      </c>
      <c r="H45" s="17">
        <v>1.4252339000000001</v>
      </c>
      <c r="J45" s="1"/>
      <c r="K45" s="1"/>
      <c r="L45" s="1"/>
      <c r="M45" s="1"/>
    </row>
    <row r="46" spans="1:13" ht="14.4">
      <c r="A46" s="24">
        <v>44243</v>
      </c>
      <c r="B46" s="14">
        <v>1621.1999510000001</v>
      </c>
      <c r="C46" s="14">
        <v>1641</v>
      </c>
      <c r="D46" s="14">
        <v>1608.4499510000001</v>
      </c>
      <c r="E46" s="15">
        <v>1626.650024</v>
      </c>
      <c r="F46" s="16">
        <v>1619.640259</v>
      </c>
      <c r="G46" s="17">
        <v>6.197597E-3</v>
      </c>
      <c r="H46" s="17">
        <v>1.5624417070000001</v>
      </c>
      <c r="J46" s="1"/>
      <c r="K46" s="1"/>
      <c r="L46" s="1"/>
      <c r="M46" s="1"/>
    </row>
    <row r="47" spans="1:13" ht="14.4">
      <c r="A47" s="24">
        <v>44244</v>
      </c>
      <c r="B47" s="14">
        <v>1620</v>
      </c>
      <c r="C47" s="14">
        <v>1621.8000489999999</v>
      </c>
      <c r="D47" s="14">
        <v>1583</v>
      </c>
      <c r="E47" s="15">
        <v>1586.5</v>
      </c>
      <c r="F47" s="16">
        <v>1579.6632079999999</v>
      </c>
      <c r="G47" s="17">
        <v>-2.4992397E-2</v>
      </c>
      <c r="H47" s="17">
        <v>1.014300065</v>
      </c>
      <c r="J47" s="1"/>
      <c r="K47" s="1"/>
      <c r="L47" s="1"/>
      <c r="M47" s="1"/>
    </row>
    <row r="48" spans="1:13" ht="14.4">
      <c r="A48" s="24">
        <v>44245</v>
      </c>
      <c r="B48" s="14">
        <v>1605.9499510000001</v>
      </c>
      <c r="C48" s="14">
        <v>1605.9499510000001</v>
      </c>
      <c r="D48" s="14">
        <v>1548</v>
      </c>
      <c r="E48" s="15">
        <v>1554.3000489999999</v>
      </c>
      <c r="F48" s="16">
        <v>1547.6020510000001</v>
      </c>
      <c r="G48" s="17">
        <v>-2.0504996000000001E-2</v>
      </c>
      <c r="H48" s="17">
        <v>0.57469647199999996</v>
      </c>
      <c r="J48" s="1"/>
      <c r="K48" s="1"/>
      <c r="L48" s="1"/>
      <c r="M48" s="1"/>
    </row>
    <row r="49" spans="1:13" ht="14.4">
      <c r="A49" s="24">
        <v>44246</v>
      </c>
      <c r="B49" s="14">
        <v>1545</v>
      </c>
      <c r="C49" s="14">
        <v>1564.1999510000001</v>
      </c>
      <c r="D49" s="14">
        <v>1533</v>
      </c>
      <c r="E49" s="15">
        <v>1539.099976</v>
      </c>
      <c r="F49" s="16">
        <v>1532.4674070000001</v>
      </c>
      <c r="G49" s="17">
        <v>-9.8275480000000002E-3</v>
      </c>
      <c r="H49" s="17">
        <v>0.36717919900000001</v>
      </c>
      <c r="J49" s="1"/>
      <c r="K49" s="1"/>
      <c r="L49" s="1"/>
      <c r="M49" s="1"/>
    </row>
    <row r="50" spans="1:13" ht="14.4">
      <c r="A50" s="24">
        <v>44249</v>
      </c>
      <c r="B50" s="14">
        <v>1545.0500489999999</v>
      </c>
      <c r="C50" s="14">
        <v>1573.900024</v>
      </c>
      <c r="D50" s="14">
        <v>1539.4499510000001</v>
      </c>
      <c r="E50" s="15">
        <v>1548</v>
      </c>
      <c r="F50" s="16">
        <v>1541.3291019999999</v>
      </c>
      <c r="G50" s="17">
        <v>5.7659770000000003E-3</v>
      </c>
      <c r="H50" s="17">
        <v>0.48868551100000002</v>
      </c>
      <c r="J50" s="1"/>
      <c r="K50" s="1"/>
      <c r="L50" s="1"/>
      <c r="M50" s="1"/>
    </row>
    <row r="51" spans="1:13" ht="14.4">
      <c r="A51" s="24">
        <v>44250</v>
      </c>
      <c r="B51" s="14">
        <v>1553.75</v>
      </c>
      <c r="C51" s="14">
        <v>1557.6999510000001</v>
      </c>
      <c r="D51" s="14">
        <v>1522.650024</v>
      </c>
      <c r="E51" s="15">
        <v>1529.150024</v>
      </c>
      <c r="F51" s="16">
        <v>1522.5604249999999</v>
      </c>
      <c r="G51" s="17">
        <v>-1.2251690000000001E-2</v>
      </c>
      <c r="H51" s="17">
        <v>0.23134052999999999</v>
      </c>
      <c r="J51" s="1"/>
      <c r="K51" s="1"/>
      <c r="L51" s="1"/>
      <c r="M51" s="1"/>
    </row>
    <row r="52" spans="1:13" ht="14.4">
      <c r="A52" s="24">
        <v>44251</v>
      </c>
      <c r="B52" s="14">
        <v>1526.5</v>
      </c>
      <c r="C52" s="14">
        <v>1613.9499510000001</v>
      </c>
      <c r="D52" s="14">
        <v>1516.25</v>
      </c>
      <c r="E52" s="15">
        <v>1606.4499510000001</v>
      </c>
      <c r="F52" s="16">
        <v>1599.5272219999999</v>
      </c>
      <c r="G52" s="17">
        <v>4.9314692E-2</v>
      </c>
      <c r="H52" s="17">
        <v>1.2866636579999999</v>
      </c>
      <c r="J52" s="1"/>
      <c r="K52" s="1"/>
      <c r="L52" s="1"/>
      <c r="M52" s="1"/>
    </row>
    <row r="53" spans="1:13" ht="14.4">
      <c r="A53" s="24">
        <v>44252</v>
      </c>
      <c r="B53" s="14">
        <v>1609.75</v>
      </c>
      <c r="C53" s="14">
        <v>1636.25</v>
      </c>
      <c r="D53" s="14">
        <v>1602</v>
      </c>
      <c r="E53" s="29">
        <v>1606.400024</v>
      </c>
      <c r="F53" s="16">
        <v>1599.4774170000001</v>
      </c>
      <c r="G53" s="30">
        <v>-3.1137799999999999E-5</v>
      </c>
      <c r="H53" s="17">
        <v>1.285980761</v>
      </c>
      <c r="J53" s="1"/>
      <c r="K53" s="1"/>
      <c r="L53" s="1"/>
      <c r="M53" s="1"/>
    </row>
    <row r="54" spans="1:13" ht="14.4">
      <c r="A54" s="24">
        <v>44253</v>
      </c>
      <c r="B54" s="14">
        <v>1587.0500489999999</v>
      </c>
      <c r="C54" s="14">
        <v>1588.900024</v>
      </c>
      <c r="D54" s="14">
        <v>1521</v>
      </c>
      <c r="E54" s="15">
        <v>1534.400024</v>
      </c>
      <c r="F54" s="16">
        <v>1527.78772</v>
      </c>
      <c r="G54" s="17">
        <v>-4.5856207000000003E-2</v>
      </c>
      <c r="H54" s="17">
        <v>0.30301410299999998</v>
      </c>
      <c r="J54" s="1"/>
      <c r="K54" s="1"/>
      <c r="L54" s="1"/>
      <c r="M54" s="1"/>
    </row>
    <row r="55" spans="1:13" ht="14.4">
      <c r="A55" s="24">
        <v>44256</v>
      </c>
      <c r="B55" s="14">
        <v>1564</v>
      </c>
      <c r="C55" s="14">
        <v>1572.5500489999999</v>
      </c>
      <c r="D55" s="14">
        <v>1540.6999510000001</v>
      </c>
      <c r="E55" s="15">
        <v>1558.900024</v>
      </c>
      <c r="F55" s="16">
        <v>1552.182129</v>
      </c>
      <c r="G55" s="17">
        <v>1.5841012000000002E-2</v>
      </c>
      <c r="H55" s="17">
        <v>0.63749578799999995</v>
      </c>
      <c r="J55" s="1"/>
      <c r="K55" s="1"/>
      <c r="L55" s="1"/>
      <c r="M55" s="1"/>
    </row>
    <row r="56" spans="1:13" ht="14.4">
      <c r="A56" s="24">
        <v>44257</v>
      </c>
      <c r="B56" s="14">
        <v>1575.6999510000001</v>
      </c>
      <c r="C56" s="14">
        <v>1587.5</v>
      </c>
      <c r="D56" s="14">
        <v>1551</v>
      </c>
      <c r="E56" s="15">
        <v>1568.1999510000001</v>
      </c>
      <c r="F56" s="16">
        <v>1561.4420170000001</v>
      </c>
      <c r="G56" s="17">
        <v>5.9479980000000003E-3</v>
      </c>
      <c r="H56" s="17">
        <v>0.76446188699999995</v>
      </c>
      <c r="J56" s="1"/>
      <c r="K56" s="1"/>
      <c r="L56" s="1"/>
      <c r="M56" s="1"/>
    </row>
    <row r="57" spans="1:13" ht="14.4">
      <c r="A57" s="24">
        <v>44258</v>
      </c>
      <c r="B57" s="14">
        <v>1584</v>
      </c>
      <c r="C57" s="14">
        <v>1596</v>
      </c>
      <c r="D57" s="14">
        <v>1565</v>
      </c>
      <c r="E57" s="15">
        <v>1586.849976</v>
      </c>
      <c r="F57" s="16">
        <v>1580.0117190000001</v>
      </c>
      <c r="G57" s="17">
        <v>1.18225E-2</v>
      </c>
      <c r="H57" s="17">
        <v>1.0190786409999999</v>
      </c>
      <c r="J57" s="1"/>
      <c r="K57" s="1"/>
      <c r="L57" s="1"/>
      <c r="M57" s="1"/>
    </row>
    <row r="58" spans="1:13" ht="14.4">
      <c r="A58" s="24">
        <v>44259</v>
      </c>
      <c r="B58" s="14">
        <v>1548.5500489999999</v>
      </c>
      <c r="C58" s="14">
        <v>1571</v>
      </c>
      <c r="D58" s="14">
        <v>1539.099976</v>
      </c>
      <c r="E58" s="15">
        <v>1552.0500489999999</v>
      </c>
      <c r="F58" s="16">
        <v>1545.3616939999999</v>
      </c>
      <c r="G58" s="17">
        <v>-2.2174275E-2</v>
      </c>
      <c r="H58" s="17">
        <v>0.54397802399999995</v>
      </c>
      <c r="J58" s="1"/>
      <c r="K58" s="1"/>
      <c r="L58" s="1"/>
      <c r="M58" s="1"/>
    </row>
    <row r="59" spans="1:13" ht="14.4">
      <c r="A59" s="24">
        <v>44260</v>
      </c>
      <c r="B59" s="14">
        <v>1531</v>
      </c>
      <c r="C59" s="14">
        <v>1545.599976</v>
      </c>
      <c r="D59" s="14">
        <v>1521.099976</v>
      </c>
      <c r="E59" s="15">
        <v>1530</v>
      </c>
      <c r="F59" s="16">
        <v>1523.4067379999999</v>
      </c>
      <c r="G59" s="17">
        <v>-1.4308886999999999E-2</v>
      </c>
      <c r="H59" s="17">
        <v>0.242944673</v>
      </c>
      <c r="J59" s="1"/>
      <c r="K59" s="1"/>
      <c r="L59" s="1"/>
      <c r="M59" s="1"/>
    </row>
    <row r="60" spans="1:13" ht="14.4">
      <c r="A60" s="24">
        <v>44263</v>
      </c>
      <c r="B60" s="14">
        <v>1542</v>
      </c>
      <c r="C60" s="14">
        <v>1555</v>
      </c>
      <c r="D60" s="14">
        <v>1512.5</v>
      </c>
      <c r="E60" s="15">
        <v>1519.5</v>
      </c>
      <c r="F60" s="16">
        <v>1512.951904</v>
      </c>
      <c r="G60" s="17">
        <v>-6.886456E-3</v>
      </c>
      <c r="H60" s="17">
        <v>9.9594182000000003E-2</v>
      </c>
      <c r="J60" s="1"/>
      <c r="K60" s="1"/>
      <c r="L60" s="1"/>
      <c r="M60" s="1"/>
    </row>
    <row r="61" spans="1:13" ht="14.4">
      <c r="A61" s="24">
        <v>44264</v>
      </c>
      <c r="B61" s="14">
        <v>1545</v>
      </c>
      <c r="C61" s="14">
        <v>1565.6999510000001</v>
      </c>
      <c r="D61" s="14">
        <v>1538.25</v>
      </c>
      <c r="E61" s="15">
        <v>1562.5</v>
      </c>
      <c r="F61" s="16">
        <v>1555.7666019999999</v>
      </c>
      <c r="G61" s="17">
        <v>2.790577E-2</v>
      </c>
      <c r="H61" s="17">
        <v>0.68664395899999997</v>
      </c>
      <c r="J61" s="1"/>
      <c r="K61" s="1"/>
      <c r="L61" s="1"/>
      <c r="M61" s="1"/>
    </row>
    <row r="62" spans="1:13" ht="14.4">
      <c r="A62" s="24">
        <v>44265</v>
      </c>
      <c r="B62" s="14">
        <v>1572</v>
      </c>
      <c r="C62" s="14">
        <v>1575</v>
      </c>
      <c r="D62" s="14">
        <v>1552.150024</v>
      </c>
      <c r="E62" s="15">
        <v>1555.75</v>
      </c>
      <c r="F62" s="16">
        <v>1549.0457759999999</v>
      </c>
      <c r="G62" s="17">
        <v>-4.3293029999999996E-3</v>
      </c>
      <c r="H62" s="17">
        <v>0.59449197399999998</v>
      </c>
      <c r="J62" s="1"/>
      <c r="K62" s="1"/>
      <c r="L62" s="1"/>
      <c r="M62" s="1"/>
    </row>
    <row r="63" spans="1:13" ht="14.4">
      <c r="A63" s="24">
        <v>44267</v>
      </c>
      <c r="B63" s="14">
        <v>1600</v>
      </c>
      <c r="C63" s="14">
        <v>1600</v>
      </c>
      <c r="D63" s="14">
        <v>1535.0500489999999</v>
      </c>
      <c r="E63" s="15">
        <v>1551.9499510000001</v>
      </c>
      <c r="F63" s="16">
        <v>1545.2620850000001</v>
      </c>
      <c r="G63" s="17">
        <v>-2.4455829999999999E-3</v>
      </c>
      <c r="H63" s="17">
        <v>0.54261224399999997</v>
      </c>
      <c r="J63" s="1"/>
      <c r="K63" s="1"/>
      <c r="L63" s="1"/>
      <c r="M63" s="1"/>
    </row>
    <row r="64" spans="1:13" ht="14.4">
      <c r="A64" s="24">
        <v>44270</v>
      </c>
      <c r="B64" s="14">
        <v>1548.400024</v>
      </c>
      <c r="C64" s="14">
        <v>1548.400024</v>
      </c>
      <c r="D64" s="14">
        <v>1515.3000489999999</v>
      </c>
      <c r="E64" s="15">
        <v>1528.650024</v>
      </c>
      <c r="F64" s="16">
        <v>1522.0625</v>
      </c>
      <c r="G64" s="17">
        <v>-1.5127207E-2</v>
      </c>
      <c r="H64" s="17">
        <v>0.22451327700000001</v>
      </c>
      <c r="J64" s="1"/>
      <c r="K64" s="1"/>
      <c r="L64" s="1"/>
      <c r="M64" s="1"/>
    </row>
    <row r="65" spans="1:13" ht="14.4">
      <c r="A65" s="24">
        <v>44271</v>
      </c>
      <c r="B65" s="14">
        <v>1530.900024</v>
      </c>
      <c r="C65" s="14">
        <v>1540.400024</v>
      </c>
      <c r="D65" s="14">
        <v>1510</v>
      </c>
      <c r="E65" s="15">
        <v>1512.150024</v>
      </c>
      <c r="F65" s="16">
        <v>1505.6336670000001</v>
      </c>
      <c r="G65" s="17">
        <v>-1.0852472E-2</v>
      </c>
      <c r="H65" s="17">
        <v>-7.4914899999999995E-4</v>
      </c>
      <c r="J65" s="1"/>
      <c r="K65" s="1"/>
      <c r="L65" s="1"/>
      <c r="M65" s="1"/>
    </row>
    <row r="66" spans="1:13" ht="14.4">
      <c r="A66" s="24">
        <v>44272</v>
      </c>
      <c r="B66" s="14">
        <v>1524.25</v>
      </c>
      <c r="C66" s="14">
        <v>1539</v>
      </c>
      <c r="D66" s="14">
        <v>1490.1999510000001</v>
      </c>
      <c r="E66" s="15">
        <v>1495.349976</v>
      </c>
      <c r="F66" s="16">
        <v>1488.9060059999999</v>
      </c>
      <c r="G66" s="17">
        <v>-1.1172224999999999E-2</v>
      </c>
      <c r="H66" s="17">
        <v>-0.23010892799999999</v>
      </c>
      <c r="J66" s="1"/>
      <c r="K66" s="1"/>
      <c r="L66" s="1"/>
      <c r="M66" s="1"/>
    </row>
    <row r="67" spans="1:13" ht="14.4">
      <c r="A67" s="24">
        <v>44273</v>
      </c>
      <c r="B67" s="14">
        <v>1511.75</v>
      </c>
      <c r="C67" s="14">
        <v>1522.0500489999999</v>
      </c>
      <c r="D67" s="14">
        <v>1481.150024</v>
      </c>
      <c r="E67" s="15">
        <v>1491</v>
      </c>
      <c r="F67" s="16">
        <v>1484.574707</v>
      </c>
      <c r="G67" s="17">
        <v>-2.9132870000000001E-3</v>
      </c>
      <c r="H67" s="17">
        <v>-0.28949713399999999</v>
      </c>
      <c r="J67" s="1"/>
      <c r="K67" s="1"/>
      <c r="L67" s="1"/>
      <c r="M67" s="1"/>
    </row>
    <row r="68" spans="1:13" ht="14.4">
      <c r="A68" s="24">
        <v>44274</v>
      </c>
      <c r="B68" s="14">
        <v>1485</v>
      </c>
      <c r="C68" s="14">
        <v>1511.1999510000001</v>
      </c>
      <c r="D68" s="14">
        <v>1474.0500489999999</v>
      </c>
      <c r="E68" s="15">
        <v>1497.5</v>
      </c>
      <c r="F68" s="16">
        <v>1491.0467530000001</v>
      </c>
      <c r="G68" s="17">
        <v>4.3500530000000004E-3</v>
      </c>
      <c r="H68" s="17">
        <v>-0.20075627300000001</v>
      </c>
      <c r="J68" s="1"/>
      <c r="K68" s="1"/>
      <c r="L68" s="1"/>
      <c r="M68" s="1"/>
    </row>
    <row r="69" spans="1:13" ht="14.4">
      <c r="A69" s="24">
        <v>44277</v>
      </c>
      <c r="B69" s="14">
        <v>1494.900024</v>
      </c>
      <c r="C69" s="14">
        <v>1494.900024</v>
      </c>
      <c r="D69" s="14">
        <v>1460.400024</v>
      </c>
      <c r="E69" s="15">
        <v>1469.150024</v>
      </c>
      <c r="F69" s="16">
        <v>1462.81897</v>
      </c>
      <c r="G69" s="17">
        <v>-1.9113017E-2</v>
      </c>
      <c r="H69" s="17">
        <v>-0.58779891200000001</v>
      </c>
      <c r="J69" s="1"/>
      <c r="K69" s="1"/>
      <c r="L69" s="1"/>
      <c r="M69" s="1"/>
    </row>
    <row r="70" spans="1:13" ht="14.4">
      <c r="A70" s="24">
        <v>44278</v>
      </c>
      <c r="B70" s="14">
        <v>1470</v>
      </c>
      <c r="C70" s="14">
        <v>1507.4499510000001</v>
      </c>
      <c r="D70" s="14">
        <v>1469.099976</v>
      </c>
      <c r="E70" s="15">
        <v>1500.150024</v>
      </c>
      <c r="F70" s="16">
        <v>1493.685303</v>
      </c>
      <c r="G70" s="17">
        <v>2.0881047999999999E-2</v>
      </c>
      <c r="H70" s="17">
        <v>-0.16457803800000001</v>
      </c>
      <c r="J70" s="1"/>
      <c r="K70" s="1"/>
      <c r="L70" s="1"/>
      <c r="M70" s="1"/>
    </row>
    <row r="71" spans="1:13" ht="14.4">
      <c r="A71" s="24">
        <v>44279</v>
      </c>
      <c r="B71" s="14">
        <v>1490.900024</v>
      </c>
      <c r="C71" s="14">
        <v>1506.4499510000001</v>
      </c>
      <c r="D71" s="14">
        <v>1471</v>
      </c>
      <c r="E71" s="15">
        <v>1478.8000489999999</v>
      </c>
      <c r="F71" s="16">
        <v>1472.4273679999999</v>
      </c>
      <c r="G71" s="17">
        <v>-1.4334114E-2</v>
      </c>
      <c r="H71" s="17">
        <v>-0.45605425100000002</v>
      </c>
      <c r="J71" s="1"/>
      <c r="K71" s="1"/>
      <c r="L71" s="1"/>
      <c r="M71" s="1"/>
    </row>
    <row r="72" spans="1:13" ht="14.4">
      <c r="A72" s="24">
        <v>44280</v>
      </c>
      <c r="B72" s="14">
        <v>1490.1999510000001</v>
      </c>
      <c r="C72" s="14">
        <v>1495.5500489999999</v>
      </c>
      <c r="D72" s="14">
        <v>1450.25</v>
      </c>
      <c r="E72" s="15">
        <v>1463.349976</v>
      </c>
      <c r="F72" s="16">
        <v>1457.043823</v>
      </c>
      <c r="G72" s="17">
        <v>-1.0502704999999999E-2</v>
      </c>
      <c r="H72" s="17">
        <v>-0.666984307</v>
      </c>
      <c r="J72" s="1"/>
      <c r="K72" s="1"/>
      <c r="L72" s="1"/>
      <c r="M72" s="1"/>
    </row>
    <row r="73" spans="1:13" ht="14.4">
      <c r="A73" s="24">
        <v>44281</v>
      </c>
      <c r="B73" s="14">
        <v>1494</v>
      </c>
      <c r="C73" s="14">
        <v>1499</v>
      </c>
      <c r="D73" s="14">
        <v>1474</v>
      </c>
      <c r="E73" s="15">
        <v>1491.3000489999999</v>
      </c>
      <c r="F73" s="16">
        <v>1484.8735349999999</v>
      </c>
      <c r="G73" s="17">
        <v>1.8920003000000001E-2</v>
      </c>
      <c r="H73" s="17">
        <v>-0.28539978100000002</v>
      </c>
      <c r="J73" s="1"/>
      <c r="K73" s="1"/>
      <c r="L73" s="1"/>
      <c r="M73" s="1"/>
    </row>
    <row r="74" spans="1:13" ht="14.4">
      <c r="A74" s="24">
        <v>44285</v>
      </c>
      <c r="B74" s="14">
        <v>1506.650024</v>
      </c>
      <c r="C74" s="14">
        <v>1562.5500489999999</v>
      </c>
      <c r="D74" s="14">
        <v>1501.5500489999999</v>
      </c>
      <c r="E74" s="15">
        <v>1553.6999510000001</v>
      </c>
      <c r="F74" s="16">
        <v>1547.0045170000001</v>
      </c>
      <c r="G74" s="17">
        <v>4.0990883999999998E-2</v>
      </c>
      <c r="H74" s="17">
        <v>0.56650343999999997</v>
      </c>
      <c r="J74" s="1"/>
      <c r="K74" s="1"/>
      <c r="L74" s="1"/>
      <c r="M74" s="1"/>
    </row>
    <row r="75" spans="1:13" ht="14.4">
      <c r="A75" s="24">
        <v>44286</v>
      </c>
      <c r="B75" s="14">
        <v>1548</v>
      </c>
      <c r="C75" s="14">
        <v>1548</v>
      </c>
      <c r="D75" s="14">
        <v>1488</v>
      </c>
      <c r="E75" s="15">
        <v>1493.650024</v>
      </c>
      <c r="F75" s="16">
        <v>1487.213379</v>
      </c>
      <c r="G75" s="17">
        <v>-3.9416338000000002E-2</v>
      </c>
      <c r="H75" s="17">
        <v>-0.25331722600000001</v>
      </c>
      <c r="J75" s="1"/>
      <c r="K75" s="1"/>
      <c r="L75" s="1"/>
      <c r="M75" s="1"/>
    </row>
    <row r="76" spans="1:13" ht="14.4">
      <c r="A76" s="24">
        <v>44287</v>
      </c>
      <c r="B76" s="14">
        <v>1499.400024</v>
      </c>
      <c r="C76" s="14">
        <v>1499.400024</v>
      </c>
      <c r="D76" s="14">
        <v>1465</v>
      </c>
      <c r="E76" s="15">
        <v>1486.75</v>
      </c>
      <c r="F76" s="16">
        <v>1480.343018</v>
      </c>
      <c r="G76" s="17">
        <v>-4.6303239999999999E-3</v>
      </c>
      <c r="H76" s="17">
        <v>-0.34751954699999998</v>
      </c>
      <c r="J76" s="1"/>
      <c r="K76" s="1"/>
      <c r="L76" s="1"/>
      <c r="M76" s="1"/>
    </row>
    <row r="77" spans="1:13" ht="14.4">
      <c r="A77" s="24">
        <v>44291</v>
      </c>
      <c r="B77" s="14">
        <v>1480</v>
      </c>
      <c r="C77" s="14">
        <v>1485</v>
      </c>
      <c r="D77" s="14">
        <v>1431</v>
      </c>
      <c r="E77" s="15">
        <v>1449.599976</v>
      </c>
      <c r="F77" s="16">
        <v>1443.353149</v>
      </c>
      <c r="G77" s="17">
        <v>-2.5304846999999998E-2</v>
      </c>
      <c r="H77" s="17">
        <v>-0.85470271900000006</v>
      </c>
      <c r="J77" s="1"/>
      <c r="K77" s="1"/>
      <c r="L77" s="1"/>
      <c r="M77" s="1"/>
    </row>
    <row r="78" spans="1:13" ht="14.4">
      <c r="A78" s="24">
        <v>44292</v>
      </c>
      <c r="B78" s="14">
        <v>1460</v>
      </c>
      <c r="C78" s="14">
        <v>1462.650024</v>
      </c>
      <c r="D78" s="14">
        <v>1432.650024</v>
      </c>
      <c r="E78" s="15">
        <v>1440.25</v>
      </c>
      <c r="F78" s="16">
        <v>1434.043457</v>
      </c>
      <c r="G78" s="17">
        <v>-6.470936E-3</v>
      </c>
      <c r="H78" s="17">
        <v>-0.98235170100000002</v>
      </c>
      <c r="J78" s="1"/>
      <c r="K78" s="1"/>
      <c r="L78" s="1"/>
      <c r="M78" s="1"/>
    </row>
    <row r="79" spans="1:13" ht="14.4">
      <c r="A79" s="24">
        <v>44293</v>
      </c>
      <c r="B79" s="14">
        <v>1439.3000489999999</v>
      </c>
      <c r="C79" s="14">
        <v>1456.6999510000001</v>
      </c>
      <c r="D79" s="14">
        <v>1421.5500489999999</v>
      </c>
      <c r="E79" s="15">
        <v>1447.1999510000001</v>
      </c>
      <c r="F79" s="16">
        <v>1440.963501</v>
      </c>
      <c r="G79" s="17">
        <v>4.8139410000000004E-3</v>
      </c>
      <c r="H79" s="17">
        <v>-0.88746815700000004</v>
      </c>
      <c r="J79" s="1"/>
      <c r="K79" s="1"/>
      <c r="L79" s="1"/>
      <c r="M79" s="1"/>
    </row>
    <row r="80" spans="1:13" ht="14.4">
      <c r="A80" s="24">
        <v>44294</v>
      </c>
      <c r="B80" s="14">
        <v>1453</v>
      </c>
      <c r="C80" s="14">
        <v>1460.900024</v>
      </c>
      <c r="D80" s="14">
        <v>1430.5</v>
      </c>
      <c r="E80" s="15">
        <v>1432.8000489999999</v>
      </c>
      <c r="F80" s="16">
        <v>1426.6256100000001</v>
      </c>
      <c r="G80" s="17">
        <v>-1.0000045000000001E-2</v>
      </c>
      <c r="H80" s="17">
        <v>-1.0840608249999999</v>
      </c>
      <c r="J80" s="1"/>
      <c r="K80" s="1"/>
      <c r="L80" s="1"/>
      <c r="M80" s="1"/>
    </row>
    <row r="81" spans="1:13" ht="14.4">
      <c r="A81" s="24">
        <v>44295</v>
      </c>
      <c r="B81" s="14">
        <v>1426</v>
      </c>
      <c r="C81" s="14">
        <v>1432.8000489999999</v>
      </c>
      <c r="D81" s="14">
        <v>1415.099976</v>
      </c>
      <c r="E81" s="15">
        <v>1421.75</v>
      </c>
      <c r="F81" s="16">
        <v>1415.623169</v>
      </c>
      <c r="G81" s="17">
        <v>-7.7421060000000003E-3</v>
      </c>
      <c r="H81" s="17">
        <v>-1.2349197780000001</v>
      </c>
      <c r="J81" s="1"/>
      <c r="K81" s="1"/>
      <c r="L81" s="1"/>
      <c r="M81" s="1"/>
    </row>
    <row r="82" spans="1:13" ht="14.4">
      <c r="A82" s="24">
        <v>44298</v>
      </c>
      <c r="B82" s="14">
        <v>1393</v>
      </c>
      <c r="C82" s="14">
        <v>1399</v>
      </c>
      <c r="D82" s="14">
        <v>1353</v>
      </c>
      <c r="E82" s="15">
        <v>1367.0500489999999</v>
      </c>
      <c r="F82" s="16">
        <v>1361.158936</v>
      </c>
      <c r="G82" s="17">
        <v>-3.9233340999999998E-2</v>
      </c>
      <c r="H82" s="17">
        <v>-1.981701079</v>
      </c>
      <c r="J82" s="1"/>
      <c r="K82" s="1"/>
      <c r="L82" s="1"/>
      <c r="M82" s="1"/>
    </row>
    <row r="83" spans="1:13" ht="14.4">
      <c r="A83" s="24">
        <v>44299</v>
      </c>
      <c r="B83" s="14">
        <v>1368</v>
      </c>
      <c r="C83" s="14">
        <v>1406.4499510000001</v>
      </c>
      <c r="D83" s="14">
        <v>1361</v>
      </c>
      <c r="E83" s="15">
        <v>1400.349976</v>
      </c>
      <c r="F83" s="16">
        <v>1394.3154300000001</v>
      </c>
      <c r="G83" s="17">
        <v>2.4067068E-2</v>
      </c>
      <c r="H83" s="17">
        <v>-1.5270788740000001</v>
      </c>
      <c r="J83" s="1"/>
      <c r="K83" s="1"/>
      <c r="L83" s="1"/>
      <c r="M83" s="1"/>
    </row>
    <row r="84" spans="1:13" ht="14.4">
      <c r="A84" s="24">
        <v>44301</v>
      </c>
      <c r="B84" s="14">
        <v>1405</v>
      </c>
      <c r="C84" s="14">
        <v>1436.6999510000001</v>
      </c>
      <c r="D84" s="14">
        <v>1391</v>
      </c>
      <c r="E84" s="15">
        <v>1430.099976</v>
      </c>
      <c r="F84" s="16">
        <v>1423.937134</v>
      </c>
      <c r="G84" s="17">
        <v>2.1022101000000001E-2</v>
      </c>
      <c r="H84" s="17">
        <v>-1.1209236149999999</v>
      </c>
      <c r="J84" s="1"/>
      <c r="K84" s="1"/>
      <c r="L84" s="1"/>
      <c r="M84" s="1"/>
    </row>
    <row r="85" spans="1:13" ht="14.4">
      <c r="A85" s="24">
        <v>44302</v>
      </c>
      <c r="B85" s="14">
        <v>1434.9499510000001</v>
      </c>
      <c r="C85" s="14">
        <v>1445</v>
      </c>
      <c r="D85" s="14">
        <v>1423.5</v>
      </c>
      <c r="E85" s="15">
        <v>1428.650024</v>
      </c>
      <c r="F85" s="16">
        <v>1422.493408</v>
      </c>
      <c r="G85" s="17">
        <v>-1.0144119999999999E-3</v>
      </c>
      <c r="H85" s="17">
        <v>-1.140719131</v>
      </c>
      <c r="J85" s="1"/>
      <c r="K85" s="1"/>
      <c r="L85" s="1"/>
      <c r="M85" s="1"/>
    </row>
    <row r="86" spans="1:13" ht="14.4">
      <c r="A86" s="24">
        <v>44305</v>
      </c>
      <c r="B86" s="14">
        <v>1390</v>
      </c>
      <c r="C86" s="14">
        <v>1417.6999510000001</v>
      </c>
      <c r="D86" s="14">
        <v>1372.3000489999999</v>
      </c>
      <c r="E86" s="15">
        <v>1412.400024</v>
      </c>
      <c r="F86" s="16">
        <v>1406.3134769999999</v>
      </c>
      <c r="G86" s="17">
        <v>-1.1439527999999999E-2</v>
      </c>
      <c r="H86" s="17">
        <v>-1.36256876</v>
      </c>
      <c r="J86" s="1"/>
      <c r="K86" s="1"/>
      <c r="L86" s="1"/>
      <c r="M86" s="1"/>
    </row>
    <row r="87" spans="1:13" ht="14.4">
      <c r="A87" s="24">
        <v>44306</v>
      </c>
      <c r="B87" s="14">
        <v>1425</v>
      </c>
      <c r="C87" s="14">
        <v>1426.400024</v>
      </c>
      <c r="D87" s="14">
        <v>1383.9499510000001</v>
      </c>
      <c r="E87" s="15">
        <v>1391.400024</v>
      </c>
      <c r="F87" s="16">
        <v>1385.4039310000001</v>
      </c>
      <c r="G87" s="17">
        <v>-1.4979981E-2</v>
      </c>
      <c r="H87" s="17">
        <v>-1.6492680689999999</v>
      </c>
      <c r="J87" s="1"/>
      <c r="K87" s="1"/>
      <c r="L87" s="1"/>
      <c r="M87" s="1"/>
    </row>
    <row r="88" spans="1:13" ht="14.4">
      <c r="A88" s="24">
        <v>44308</v>
      </c>
      <c r="B88" s="14">
        <v>1380</v>
      </c>
      <c r="C88" s="14">
        <v>1426.8000489999999</v>
      </c>
      <c r="D88" s="14">
        <v>1371.0500489999999</v>
      </c>
      <c r="E88" s="15">
        <v>1422.5</v>
      </c>
      <c r="F88" s="16">
        <v>1416.369995</v>
      </c>
      <c r="G88" s="17">
        <v>2.2105513E-2</v>
      </c>
      <c r="H88" s="17">
        <v>-1.224679743</v>
      </c>
      <c r="J88" s="1"/>
      <c r="K88" s="1"/>
      <c r="L88" s="1"/>
      <c r="M88" s="1"/>
    </row>
    <row r="89" spans="1:13" ht="14.4">
      <c r="A89" s="24">
        <v>44309</v>
      </c>
      <c r="B89" s="14">
        <v>1409</v>
      </c>
      <c r="C89" s="14">
        <v>1434.599976</v>
      </c>
      <c r="D89" s="14">
        <v>1400.1999510000001</v>
      </c>
      <c r="E89" s="15">
        <v>1414.150024</v>
      </c>
      <c r="F89" s="16">
        <v>1408.055908</v>
      </c>
      <c r="G89" s="17">
        <v>-5.887293E-3</v>
      </c>
      <c r="H89" s="17">
        <v>-1.3386775790000001</v>
      </c>
      <c r="J89" s="1"/>
      <c r="K89" s="1"/>
      <c r="L89" s="1"/>
      <c r="M89" s="1"/>
    </row>
    <row r="90" spans="1:13" ht="14.4">
      <c r="A90" s="24">
        <v>44312</v>
      </c>
      <c r="B90" s="14">
        <v>1413</v>
      </c>
      <c r="C90" s="14">
        <v>1429</v>
      </c>
      <c r="D90" s="14">
        <v>1402.75</v>
      </c>
      <c r="E90" s="15">
        <v>1404.8000489999999</v>
      </c>
      <c r="F90" s="16">
        <v>1398.746216</v>
      </c>
      <c r="G90" s="17">
        <v>-6.6336889999999999E-3</v>
      </c>
      <c r="H90" s="17">
        <v>-1.466326561</v>
      </c>
      <c r="J90" s="1"/>
      <c r="K90" s="1"/>
      <c r="L90" s="1"/>
      <c r="M90" s="1"/>
    </row>
    <row r="91" spans="1:13" ht="14.4">
      <c r="A91" s="24">
        <v>44313</v>
      </c>
      <c r="B91" s="14">
        <v>1407.25</v>
      </c>
      <c r="C91" s="14">
        <v>1442</v>
      </c>
      <c r="D91" s="14">
        <v>1404.8000489999999</v>
      </c>
      <c r="E91" s="15">
        <v>1438.6999510000001</v>
      </c>
      <c r="F91" s="16">
        <v>1432.5001219999999</v>
      </c>
      <c r="G91" s="17">
        <v>2.3844978999999999E-2</v>
      </c>
      <c r="H91" s="17">
        <v>-1.003512996</v>
      </c>
      <c r="J91" s="1"/>
      <c r="K91" s="1"/>
      <c r="L91" s="1"/>
      <c r="M91" s="1"/>
    </row>
    <row r="92" spans="1:13" ht="14.4">
      <c r="A92" s="24">
        <v>44314</v>
      </c>
      <c r="B92" s="14">
        <v>1436.25</v>
      </c>
      <c r="C92" s="14">
        <v>1479</v>
      </c>
      <c r="D92" s="14">
        <v>1431</v>
      </c>
      <c r="E92" s="15">
        <v>1476.8000489999999</v>
      </c>
      <c r="F92" s="16">
        <v>1470.4360349999999</v>
      </c>
      <c r="G92" s="17">
        <v>2.6137724000000001E-2</v>
      </c>
      <c r="H92" s="17">
        <v>-0.48335822899999997</v>
      </c>
      <c r="J92" s="1"/>
      <c r="K92" s="1"/>
      <c r="L92" s="1"/>
      <c r="M92" s="1"/>
    </row>
    <row r="93" spans="1:13" ht="14.4">
      <c r="A93" s="24">
        <v>44315</v>
      </c>
      <c r="B93" s="14">
        <v>1486.1999510000001</v>
      </c>
      <c r="C93" s="14">
        <v>1503.650024</v>
      </c>
      <c r="D93" s="14">
        <v>1461</v>
      </c>
      <c r="E93" s="15">
        <v>1472.5</v>
      </c>
      <c r="F93" s="16">
        <v>1466.154419</v>
      </c>
      <c r="G93" s="17">
        <v>-2.9160480000000001E-3</v>
      </c>
      <c r="H93" s="17">
        <v>-0.54206521100000005</v>
      </c>
      <c r="J93" s="1"/>
      <c r="K93" s="1"/>
      <c r="L93" s="1"/>
      <c r="M93" s="1"/>
    </row>
    <row r="94" spans="1:13" ht="14.4">
      <c r="A94" s="24">
        <v>44316</v>
      </c>
      <c r="B94" s="14">
        <v>1445</v>
      </c>
      <c r="C94" s="14">
        <v>1453.8000489999999</v>
      </c>
      <c r="D94" s="14">
        <v>1407.5</v>
      </c>
      <c r="E94" s="15">
        <v>1412.3000489999999</v>
      </c>
      <c r="F94" s="16">
        <v>1406.2139890000001</v>
      </c>
      <c r="G94" s="17">
        <v>-4.1741952999999998E-2</v>
      </c>
      <c r="H94" s="17">
        <v>-1.363932881</v>
      </c>
      <c r="J94" s="1"/>
      <c r="K94" s="1"/>
      <c r="L94" s="1"/>
      <c r="M94" s="1"/>
    </row>
    <row r="95" spans="1:13" ht="14.4">
      <c r="A95" s="24">
        <v>44319</v>
      </c>
      <c r="B95" s="14">
        <v>1393</v>
      </c>
      <c r="C95" s="14">
        <v>1421.900024</v>
      </c>
      <c r="D95" s="14">
        <v>1377.3000489999999</v>
      </c>
      <c r="E95" s="15">
        <v>1414.4499510000001</v>
      </c>
      <c r="F95" s="16">
        <v>1408.3546140000001</v>
      </c>
      <c r="G95" s="17">
        <v>1.5211039999999999E-3</v>
      </c>
      <c r="H95" s="17">
        <v>-1.334581899</v>
      </c>
      <c r="J95" s="1"/>
      <c r="K95" s="1"/>
      <c r="L95" s="1"/>
      <c r="M95" s="1"/>
    </row>
    <row r="96" spans="1:13" ht="14.4">
      <c r="A96" s="24">
        <v>44320</v>
      </c>
      <c r="B96" s="14">
        <v>1409.9499510000001</v>
      </c>
      <c r="C96" s="14">
        <v>1423</v>
      </c>
      <c r="D96" s="14">
        <v>1383.3000489999999</v>
      </c>
      <c r="E96" s="15">
        <v>1388.349976</v>
      </c>
      <c r="F96" s="16">
        <v>1382.3670649999999</v>
      </c>
      <c r="G96" s="17">
        <v>-1.8624788E-2</v>
      </c>
      <c r="H96" s="17">
        <v>-1.6909077770000001</v>
      </c>
      <c r="J96" s="1"/>
      <c r="K96" s="1"/>
      <c r="L96" s="1"/>
      <c r="M96" s="1"/>
    </row>
    <row r="97" spans="1:13" ht="14.4">
      <c r="A97" s="24">
        <v>44321</v>
      </c>
      <c r="B97" s="14">
        <v>1401</v>
      </c>
      <c r="C97" s="14">
        <v>1409.599976</v>
      </c>
      <c r="D97" s="14">
        <v>1381.6999510000001</v>
      </c>
      <c r="E97" s="15">
        <v>1402.599976</v>
      </c>
      <c r="F97" s="16">
        <v>1396.555664</v>
      </c>
      <c r="G97" s="17">
        <v>1.0211671E-2</v>
      </c>
      <c r="H97" s="17">
        <v>-1.4963621119999999</v>
      </c>
      <c r="J97" s="1"/>
      <c r="K97" s="1"/>
      <c r="L97" s="1"/>
      <c r="M97" s="1"/>
    </row>
    <row r="98" spans="1:13" ht="14.4">
      <c r="A98" s="24">
        <v>44322</v>
      </c>
      <c r="B98" s="14">
        <v>1407.599976</v>
      </c>
      <c r="C98" s="14">
        <v>1410.8000489999999</v>
      </c>
      <c r="D98" s="14">
        <v>1395</v>
      </c>
      <c r="E98" s="15">
        <v>1400.900024</v>
      </c>
      <c r="F98" s="16">
        <v>1394.8630370000001</v>
      </c>
      <c r="G98" s="17">
        <v>-1.2127360000000001E-3</v>
      </c>
      <c r="H98" s="17">
        <v>-1.5195704109999999</v>
      </c>
      <c r="J98" s="1"/>
      <c r="K98" s="1"/>
      <c r="L98" s="1"/>
      <c r="M98" s="1"/>
    </row>
    <row r="99" spans="1:13" ht="14.4">
      <c r="A99" s="24">
        <v>44323</v>
      </c>
      <c r="B99" s="14">
        <v>1412.9499510000001</v>
      </c>
      <c r="C99" s="14">
        <v>1424.9499510000001</v>
      </c>
      <c r="D99" s="14">
        <v>1410.25</v>
      </c>
      <c r="E99" s="15">
        <v>1414.75</v>
      </c>
      <c r="F99" s="16">
        <v>1408.6533199999999</v>
      </c>
      <c r="G99" s="17">
        <v>9.8379269999999998E-3</v>
      </c>
      <c r="H99" s="17">
        <v>-1.330486219</v>
      </c>
      <c r="J99" s="1"/>
      <c r="K99" s="1"/>
      <c r="L99" s="1"/>
      <c r="M99" s="1"/>
    </row>
    <row r="100" spans="1:13" ht="14.4">
      <c r="A100" s="24">
        <v>44326</v>
      </c>
      <c r="B100" s="14">
        <v>1427</v>
      </c>
      <c r="C100" s="14">
        <v>1430</v>
      </c>
      <c r="D100" s="14">
        <v>1412.8000489999999</v>
      </c>
      <c r="E100" s="15">
        <v>1419.849976</v>
      </c>
      <c r="F100" s="16">
        <v>1413.731323</v>
      </c>
      <c r="G100" s="17">
        <v>3.5983819999999998E-3</v>
      </c>
      <c r="H100" s="17">
        <v>-1.26085965</v>
      </c>
      <c r="J100" s="1"/>
      <c r="K100" s="1"/>
      <c r="L100" s="1"/>
      <c r="M100" s="1"/>
    </row>
    <row r="101" spans="1:13" ht="14.4">
      <c r="A101" s="24">
        <v>44327</v>
      </c>
      <c r="B101" s="14">
        <v>1396</v>
      </c>
      <c r="C101" s="14">
        <v>1424.1999510000001</v>
      </c>
      <c r="D101" s="14">
        <v>1395.0500489999999</v>
      </c>
      <c r="E101" s="15">
        <v>1403.5500489999999</v>
      </c>
      <c r="F101" s="16">
        <v>1397.5017089999999</v>
      </c>
      <c r="G101" s="17">
        <v>-1.1546387999999999E-2</v>
      </c>
      <c r="H101" s="17">
        <v>-1.4833905030000001</v>
      </c>
      <c r="J101" s="1"/>
      <c r="K101" s="1"/>
      <c r="L101" s="1"/>
      <c r="M101" s="1"/>
    </row>
    <row r="102" spans="1:13" ht="14.4">
      <c r="A102" s="24">
        <v>44328</v>
      </c>
      <c r="B102" s="14">
        <v>1399.75</v>
      </c>
      <c r="C102" s="14">
        <v>1408.599976</v>
      </c>
      <c r="D102" s="14">
        <v>1388.849976</v>
      </c>
      <c r="E102" s="15">
        <v>1399.5</v>
      </c>
      <c r="F102" s="16">
        <v>1393.469116</v>
      </c>
      <c r="G102" s="17">
        <v>-2.8897440000000001E-3</v>
      </c>
      <c r="H102" s="17">
        <v>-1.5386830300000001</v>
      </c>
      <c r="J102" s="1"/>
      <c r="K102" s="1"/>
      <c r="L102" s="1"/>
      <c r="M102" s="1"/>
    </row>
    <row r="103" spans="1:13" ht="14.4">
      <c r="A103" s="24">
        <v>44330</v>
      </c>
      <c r="B103" s="14">
        <v>1394.349976</v>
      </c>
      <c r="C103" s="14">
        <v>1398.900024</v>
      </c>
      <c r="D103" s="14">
        <v>1382.349976</v>
      </c>
      <c r="E103" s="15">
        <v>1386.849976</v>
      </c>
      <c r="F103" s="16">
        <v>1380.8735349999999</v>
      </c>
      <c r="G103" s="17">
        <v>-9.0801100000000006E-3</v>
      </c>
      <c r="H103" s="17">
        <v>-1.7113861749999999</v>
      </c>
      <c r="J103" s="1"/>
      <c r="K103" s="1"/>
      <c r="L103" s="1"/>
      <c r="M103" s="1"/>
    </row>
    <row r="104" spans="1:13" ht="14.4">
      <c r="A104" s="24">
        <v>44333</v>
      </c>
      <c r="B104" s="14">
        <v>1395.150024</v>
      </c>
      <c r="C104" s="14">
        <v>1442.599976</v>
      </c>
      <c r="D104" s="14">
        <v>1381.3000489999999</v>
      </c>
      <c r="E104" s="15">
        <v>1440.25</v>
      </c>
      <c r="F104" s="16">
        <v>1434.043457</v>
      </c>
      <c r="G104" s="17">
        <v>3.7781751000000002E-2</v>
      </c>
      <c r="H104" s="17">
        <v>-0.98235170100000002</v>
      </c>
      <c r="J104" s="1"/>
      <c r="K104" s="1"/>
      <c r="L104" s="1"/>
      <c r="M104" s="1"/>
    </row>
    <row r="105" spans="1:13" ht="14.4">
      <c r="A105" s="24">
        <v>44334</v>
      </c>
      <c r="B105" s="14">
        <v>1458.9499510000001</v>
      </c>
      <c r="C105" s="14">
        <v>1482.75</v>
      </c>
      <c r="D105" s="14">
        <v>1455</v>
      </c>
      <c r="E105" s="15">
        <v>1476.6999510000001</v>
      </c>
      <c r="F105" s="16">
        <v>1470.3363039999999</v>
      </c>
      <c r="G105" s="17">
        <v>2.4993106000000001E-2</v>
      </c>
      <c r="H105" s="17">
        <v>-0.48472568100000002</v>
      </c>
      <c r="J105" s="1"/>
      <c r="K105" s="1"/>
      <c r="L105" s="1"/>
      <c r="M105" s="1"/>
    </row>
    <row r="106" spans="1:13" ht="14.4">
      <c r="A106" s="24">
        <v>44335</v>
      </c>
      <c r="B106" s="14">
        <v>1470.1999510000001</v>
      </c>
      <c r="C106" s="14">
        <v>1478.849976</v>
      </c>
      <c r="D106" s="14">
        <v>1452.5500489999999</v>
      </c>
      <c r="E106" s="15">
        <v>1458.1999510000001</v>
      </c>
      <c r="F106" s="16">
        <v>1451.9160159999999</v>
      </c>
      <c r="G106" s="17">
        <v>-1.2607078000000001E-2</v>
      </c>
      <c r="H106" s="17">
        <v>-0.73729375900000005</v>
      </c>
      <c r="J106" s="1"/>
      <c r="K106" s="1"/>
      <c r="L106" s="1"/>
      <c r="M106" s="1"/>
    </row>
    <row r="107" spans="1:13" ht="14.4">
      <c r="A107" s="24">
        <v>44336</v>
      </c>
      <c r="B107" s="14">
        <v>1458.349976</v>
      </c>
      <c r="C107" s="14">
        <v>1465.900024</v>
      </c>
      <c r="D107" s="14">
        <v>1428.5</v>
      </c>
      <c r="E107" s="15">
        <v>1432.8000489999999</v>
      </c>
      <c r="F107" s="16">
        <v>1426.6256100000001</v>
      </c>
      <c r="G107" s="17">
        <v>-1.7572132000000001E-2</v>
      </c>
      <c r="H107" s="17">
        <v>-1.0840608249999999</v>
      </c>
      <c r="J107" s="1"/>
      <c r="K107" s="1"/>
      <c r="L107" s="1"/>
      <c r="M107" s="1"/>
    </row>
    <row r="108" spans="1:13" ht="14.4">
      <c r="A108" s="24">
        <v>44337</v>
      </c>
      <c r="B108" s="14">
        <v>1443</v>
      </c>
      <c r="C108" s="14">
        <v>1501.900024</v>
      </c>
      <c r="D108" s="14">
        <v>1443</v>
      </c>
      <c r="E108" s="15">
        <v>1497.3000489999999</v>
      </c>
      <c r="F108" s="16">
        <v>1490.8476559999999</v>
      </c>
      <c r="G108" s="17">
        <v>4.4032912E-2</v>
      </c>
      <c r="H108" s="17">
        <v>-0.20348617299999999</v>
      </c>
      <c r="J108" s="1"/>
      <c r="K108" s="1"/>
      <c r="L108" s="1"/>
      <c r="M108" s="1"/>
    </row>
    <row r="109" spans="1:13" ht="14.4">
      <c r="A109" s="24">
        <v>44340</v>
      </c>
      <c r="B109" s="14">
        <v>1503.25</v>
      </c>
      <c r="C109" s="14">
        <v>1520.4499510000001</v>
      </c>
      <c r="D109" s="14">
        <v>1498.5</v>
      </c>
      <c r="E109" s="15">
        <v>1509.9499510000001</v>
      </c>
      <c r="F109" s="16">
        <v>1503.4429929999999</v>
      </c>
      <c r="G109" s="17">
        <v>8.4129519999999996E-3</v>
      </c>
      <c r="H109" s="17">
        <v>-3.0786372999999999E-2</v>
      </c>
      <c r="J109" s="1"/>
      <c r="K109" s="1"/>
      <c r="L109" s="1"/>
      <c r="M109" s="1"/>
    </row>
    <row r="110" spans="1:13" ht="14.4">
      <c r="A110" s="24">
        <v>44341</v>
      </c>
      <c r="B110" s="14">
        <v>1510.5</v>
      </c>
      <c r="C110" s="14">
        <v>1513.75</v>
      </c>
      <c r="D110" s="14">
        <v>1470.5</v>
      </c>
      <c r="E110" s="15">
        <v>1478.9499510000001</v>
      </c>
      <c r="F110" s="16">
        <v>1472.5766599999999</v>
      </c>
      <c r="G110" s="17">
        <v>-2.074411E-2</v>
      </c>
      <c r="H110" s="17">
        <v>-0.454007247</v>
      </c>
      <c r="J110" s="1"/>
      <c r="K110" s="1"/>
      <c r="L110" s="1"/>
      <c r="M110" s="1"/>
    </row>
    <row r="111" spans="1:13" ht="14.4">
      <c r="A111" s="24">
        <v>44342</v>
      </c>
      <c r="B111" s="14">
        <v>1480</v>
      </c>
      <c r="C111" s="14">
        <v>1487</v>
      </c>
      <c r="D111" s="14">
        <v>1470</v>
      </c>
      <c r="E111" s="15">
        <v>1477.0500489999999</v>
      </c>
      <c r="F111" s="16">
        <v>1470.684937</v>
      </c>
      <c r="G111" s="17">
        <v>-1.28546E-3</v>
      </c>
      <c r="H111" s="17">
        <v>-0.47994543200000001</v>
      </c>
      <c r="J111" s="1"/>
      <c r="K111" s="1"/>
      <c r="L111" s="1"/>
      <c r="M111" s="1"/>
    </row>
    <row r="112" spans="1:13" ht="14.4">
      <c r="A112" s="24">
        <v>44343</v>
      </c>
      <c r="B112" s="14">
        <v>1473.099976</v>
      </c>
      <c r="C112" s="14">
        <v>1489</v>
      </c>
      <c r="D112" s="14">
        <v>1462.4499510000001</v>
      </c>
      <c r="E112" s="15">
        <v>1482.650024</v>
      </c>
      <c r="F112" s="16">
        <v>1476.2607419999999</v>
      </c>
      <c r="G112" s="17">
        <v>3.7841289999999998E-3</v>
      </c>
      <c r="H112" s="17">
        <v>-0.40349329699999997</v>
      </c>
      <c r="J112" s="1"/>
      <c r="K112" s="1"/>
      <c r="L112" s="1"/>
      <c r="M112" s="1"/>
    </row>
    <row r="113" spans="1:13" ht="14.4">
      <c r="A113" s="24">
        <v>44344</v>
      </c>
      <c r="B113" s="14">
        <v>1490.900024</v>
      </c>
      <c r="C113" s="14">
        <v>1513</v>
      </c>
      <c r="D113" s="14">
        <v>1478.75</v>
      </c>
      <c r="E113" s="15">
        <v>1503.4499510000001</v>
      </c>
      <c r="F113" s="16">
        <v>1496.9710689999999</v>
      </c>
      <c r="G113" s="17">
        <v>1.3931414E-2</v>
      </c>
      <c r="H113" s="17">
        <v>-0.119525561</v>
      </c>
      <c r="J113" s="1"/>
      <c r="K113" s="1"/>
      <c r="L113" s="1"/>
      <c r="M113" s="1"/>
    </row>
    <row r="114" spans="1:13" ht="14.4">
      <c r="A114" s="24">
        <v>44347</v>
      </c>
      <c r="B114" s="14">
        <v>1500</v>
      </c>
      <c r="C114" s="14">
        <v>1519.5</v>
      </c>
      <c r="D114" s="14">
        <v>1487.5</v>
      </c>
      <c r="E114" s="15">
        <v>1515.849976</v>
      </c>
      <c r="F114" s="16">
        <v>1509.3176269999999</v>
      </c>
      <c r="G114" s="17">
        <v>8.2138669999999997E-3</v>
      </c>
      <c r="H114" s="17">
        <v>4.9763127999999997E-2</v>
      </c>
      <c r="J114" s="1"/>
      <c r="K114" s="1"/>
      <c r="L114" s="1"/>
      <c r="M114" s="1"/>
    </row>
    <row r="115" spans="1:13" ht="14.4">
      <c r="A115" s="24">
        <v>44348</v>
      </c>
      <c r="B115" s="14">
        <v>1520.3000489999999</v>
      </c>
      <c r="C115" s="14">
        <v>1527</v>
      </c>
      <c r="D115" s="14">
        <v>1507.25</v>
      </c>
      <c r="E115" s="15">
        <v>1511.6999510000001</v>
      </c>
      <c r="F115" s="16">
        <v>1505.185547</v>
      </c>
      <c r="G115" s="17">
        <v>-2.7414679999999999E-3</v>
      </c>
      <c r="H115" s="17">
        <v>-6.8935050000000003E-3</v>
      </c>
      <c r="J115" s="1"/>
      <c r="K115" s="1"/>
      <c r="L115" s="1"/>
      <c r="M115" s="1"/>
    </row>
    <row r="116" spans="1:13" ht="14.4">
      <c r="A116" s="24">
        <v>44349</v>
      </c>
      <c r="B116" s="14">
        <v>1510</v>
      </c>
      <c r="C116" s="14">
        <v>1510.1999510000001</v>
      </c>
      <c r="D116" s="14">
        <v>1493</v>
      </c>
      <c r="E116" s="15">
        <v>1504</v>
      </c>
      <c r="F116" s="16">
        <v>1497.518677</v>
      </c>
      <c r="G116" s="17">
        <v>-5.1066549999999999E-3</v>
      </c>
      <c r="H116" s="17">
        <v>-0.112017085</v>
      </c>
      <c r="J116" s="1"/>
      <c r="K116" s="1"/>
      <c r="L116" s="1"/>
      <c r="M116" s="1"/>
    </row>
    <row r="117" spans="1:13" ht="14.4">
      <c r="A117" s="24">
        <v>44350</v>
      </c>
      <c r="B117" s="14">
        <v>1508</v>
      </c>
      <c r="C117" s="14">
        <v>1524.9499510000001</v>
      </c>
      <c r="D117" s="14">
        <v>1487.75</v>
      </c>
      <c r="E117" s="15">
        <v>1520.5500489999999</v>
      </c>
      <c r="F117" s="16">
        <v>1513.997437</v>
      </c>
      <c r="G117" s="17">
        <v>1.0943939E-2</v>
      </c>
      <c r="H117" s="17">
        <v>0.11392991099999999</v>
      </c>
      <c r="J117" s="1"/>
      <c r="K117" s="1"/>
      <c r="L117" s="1"/>
      <c r="M117" s="1"/>
    </row>
    <row r="118" spans="1:13" ht="14.4">
      <c r="A118" s="24">
        <v>44351</v>
      </c>
      <c r="B118" s="14">
        <v>1516</v>
      </c>
      <c r="C118" s="14">
        <v>1520.650024</v>
      </c>
      <c r="D118" s="14">
        <v>1499.1999510000001</v>
      </c>
      <c r="E118" s="15">
        <v>1500.9499510000001</v>
      </c>
      <c r="F118" s="16">
        <v>1494.481812</v>
      </c>
      <c r="G118" s="17">
        <v>-1.2973929E-2</v>
      </c>
      <c r="H118" s="17">
        <v>-0.15365677899999999</v>
      </c>
      <c r="J118" s="1"/>
      <c r="K118" s="1"/>
      <c r="L118" s="1"/>
      <c r="M118" s="1"/>
    </row>
    <row r="119" spans="1:13" ht="14.4">
      <c r="A119" s="24">
        <v>44354</v>
      </c>
      <c r="B119" s="14">
        <v>1510</v>
      </c>
      <c r="C119" s="14">
        <v>1514</v>
      </c>
      <c r="D119" s="14">
        <v>1496</v>
      </c>
      <c r="E119" s="15">
        <v>1499.849976</v>
      </c>
      <c r="F119" s="16">
        <v>1493.3865969999999</v>
      </c>
      <c r="G119" s="17">
        <v>-7.33108E-4</v>
      </c>
      <c r="H119" s="17">
        <v>-0.168673718</v>
      </c>
      <c r="J119" s="1"/>
      <c r="K119" s="1"/>
      <c r="L119" s="1"/>
      <c r="M119" s="1"/>
    </row>
    <row r="120" spans="1:13" ht="14.4">
      <c r="A120" s="24">
        <v>44355</v>
      </c>
      <c r="B120" s="14">
        <v>1496.5500489999999</v>
      </c>
      <c r="C120" s="14">
        <v>1501.3000489999999</v>
      </c>
      <c r="D120" s="14">
        <v>1481.5</v>
      </c>
      <c r="E120" s="15">
        <v>1483.0500489999999</v>
      </c>
      <c r="F120" s="16">
        <v>1476.659058</v>
      </c>
      <c r="G120" s="17">
        <v>-1.1264282E-2</v>
      </c>
      <c r="H120" s="17">
        <v>-0.39803182399999998</v>
      </c>
      <c r="J120" s="1"/>
      <c r="K120" s="1"/>
      <c r="L120" s="1"/>
      <c r="M120" s="1"/>
    </row>
    <row r="121" spans="1:13" ht="14.4">
      <c r="A121" s="24">
        <v>44356</v>
      </c>
      <c r="B121" s="14">
        <v>1483.900024</v>
      </c>
      <c r="C121" s="14">
        <v>1502</v>
      </c>
      <c r="D121" s="14">
        <v>1472.0500489999999</v>
      </c>
      <c r="E121" s="15">
        <v>1480.3000489999999</v>
      </c>
      <c r="F121" s="16">
        <v>1473.9208980000001</v>
      </c>
      <c r="G121" s="17">
        <v>-1.8560149999999999E-3</v>
      </c>
      <c r="H121" s="17">
        <v>-0.43557585199999999</v>
      </c>
      <c r="J121" s="1"/>
      <c r="K121" s="1"/>
      <c r="L121" s="1"/>
      <c r="M121" s="1"/>
    </row>
    <row r="122" spans="1:13" ht="14.4">
      <c r="A122" s="24">
        <v>44357</v>
      </c>
      <c r="B122" s="14">
        <v>1482.099976</v>
      </c>
      <c r="C122" s="14">
        <v>1489</v>
      </c>
      <c r="D122" s="14">
        <v>1473.650024</v>
      </c>
      <c r="E122" s="15">
        <v>1481.0500489999999</v>
      </c>
      <c r="F122" s="16">
        <v>1474.667725</v>
      </c>
      <c r="G122" s="17">
        <v>5.0656599999999996E-4</v>
      </c>
      <c r="H122" s="17">
        <v>-0.42533580199999999</v>
      </c>
      <c r="J122" s="1"/>
      <c r="K122" s="1"/>
      <c r="L122" s="1"/>
      <c r="M122" s="1"/>
    </row>
    <row r="123" spans="1:13" ht="14.4">
      <c r="A123" s="24">
        <v>44358</v>
      </c>
      <c r="B123" s="14">
        <v>1491</v>
      </c>
      <c r="C123" s="14">
        <v>1496.5500489999999</v>
      </c>
      <c r="D123" s="14">
        <v>1481.0500489999999</v>
      </c>
      <c r="E123" s="15">
        <v>1486.349976</v>
      </c>
      <c r="F123" s="16">
        <v>1479.9448239999999</v>
      </c>
      <c r="G123" s="17">
        <v>3.572113E-3</v>
      </c>
      <c r="H123" s="17">
        <v>-0.352979347</v>
      </c>
      <c r="J123" s="1"/>
      <c r="K123" s="1"/>
      <c r="L123" s="1"/>
      <c r="M123" s="1"/>
    </row>
    <row r="124" spans="1:13" ht="14.4">
      <c r="A124" s="24">
        <v>44361</v>
      </c>
      <c r="B124" s="14">
        <v>1478.25</v>
      </c>
      <c r="C124" s="14">
        <v>1486</v>
      </c>
      <c r="D124" s="14">
        <v>1462.5500489999999</v>
      </c>
      <c r="E124" s="15">
        <v>1479.4499510000001</v>
      </c>
      <c r="F124" s="16">
        <v>1473.0744629999999</v>
      </c>
      <c r="G124" s="17">
        <v>-4.6531180000000004E-3</v>
      </c>
      <c r="H124" s="17">
        <v>-0.447181667</v>
      </c>
      <c r="J124" s="1"/>
      <c r="K124" s="1"/>
      <c r="L124" s="1"/>
      <c r="M124" s="1"/>
    </row>
    <row r="125" spans="1:13" ht="14.4">
      <c r="A125" s="24">
        <v>44362</v>
      </c>
      <c r="B125" s="14">
        <v>1486</v>
      </c>
      <c r="C125" s="14">
        <v>1496</v>
      </c>
      <c r="D125" s="14">
        <v>1474.8000489999999</v>
      </c>
      <c r="E125" s="15">
        <v>1490.25</v>
      </c>
      <c r="F125" s="16">
        <v>1483.8280030000001</v>
      </c>
      <c r="G125" s="17">
        <v>7.2735489999999998E-3</v>
      </c>
      <c r="H125" s="17">
        <v>-0.29973549700000002</v>
      </c>
      <c r="J125" s="1"/>
      <c r="K125" s="1"/>
      <c r="L125" s="1"/>
      <c r="M125" s="1"/>
    </row>
    <row r="126" spans="1:13" ht="14.4">
      <c r="A126" s="24">
        <v>44363</v>
      </c>
      <c r="B126" s="14">
        <v>1488</v>
      </c>
      <c r="C126" s="14">
        <v>1494</v>
      </c>
      <c r="D126" s="14">
        <v>1478.099976</v>
      </c>
      <c r="E126" s="15">
        <v>1484.599976</v>
      </c>
      <c r="F126" s="16">
        <v>1478.2022710000001</v>
      </c>
      <c r="G126" s="17">
        <v>-3.7985689999999999E-3</v>
      </c>
      <c r="H126" s="17">
        <v>-0.37687220100000002</v>
      </c>
      <c r="J126" s="1"/>
      <c r="K126" s="1"/>
      <c r="L126" s="1"/>
      <c r="M126" s="1"/>
    </row>
    <row r="127" spans="1:13" ht="14.4">
      <c r="A127" s="24">
        <v>44364</v>
      </c>
      <c r="B127" s="14">
        <v>1466</v>
      </c>
      <c r="C127" s="14">
        <v>1478.75</v>
      </c>
      <c r="D127" s="14">
        <v>1460</v>
      </c>
      <c r="E127" s="15">
        <v>1466.099976</v>
      </c>
      <c r="F127" s="16">
        <v>1459.781982</v>
      </c>
      <c r="G127" s="17">
        <v>-1.2539570999999999E-2</v>
      </c>
      <c r="H127" s="17">
        <v>-0.62944029300000004</v>
      </c>
      <c r="J127" s="1"/>
      <c r="K127" s="1"/>
      <c r="L127" s="1"/>
      <c r="M127" s="1"/>
    </row>
    <row r="128" spans="1:13" ht="14.4">
      <c r="A128" s="24">
        <v>44365</v>
      </c>
      <c r="B128" s="14">
        <v>1469.5</v>
      </c>
      <c r="C128" s="14">
        <v>1490</v>
      </c>
      <c r="D128" s="14">
        <v>1455</v>
      </c>
      <c r="E128" s="15">
        <v>1479.8000489999999</v>
      </c>
      <c r="F128" s="16">
        <v>1473.423096</v>
      </c>
      <c r="G128" s="17">
        <v>9.3012330000000008E-3</v>
      </c>
      <c r="H128" s="17">
        <v>-0.44240141799999999</v>
      </c>
      <c r="J128" s="1"/>
      <c r="K128" s="1"/>
      <c r="L128" s="1"/>
      <c r="M128" s="1"/>
    </row>
    <row r="129" spans="1:13" ht="14.4">
      <c r="A129" s="24">
        <v>44368</v>
      </c>
      <c r="B129" s="14">
        <v>1461.349976</v>
      </c>
      <c r="C129" s="14">
        <v>1491.8000489999999</v>
      </c>
      <c r="D129" s="14">
        <v>1459</v>
      </c>
      <c r="E129" s="15">
        <v>1488.6999510000001</v>
      </c>
      <c r="F129" s="16">
        <v>1482.284668</v>
      </c>
      <c r="G129" s="17">
        <v>5.9962619999999996E-3</v>
      </c>
      <c r="H129" s="17">
        <v>-0.32089679199999999</v>
      </c>
      <c r="J129" s="1"/>
      <c r="K129" s="1"/>
      <c r="L129" s="1"/>
      <c r="M129" s="1"/>
    </row>
    <row r="130" spans="1:13" ht="14.4">
      <c r="A130" s="24">
        <v>44369</v>
      </c>
      <c r="B130" s="14">
        <v>1497</v>
      </c>
      <c r="C130" s="14">
        <v>1508</v>
      </c>
      <c r="D130" s="14">
        <v>1480</v>
      </c>
      <c r="E130" s="15">
        <v>1483.8000489999999</v>
      </c>
      <c r="F130" s="16">
        <v>1477.405884</v>
      </c>
      <c r="G130" s="17">
        <v>-3.2968229999999999E-3</v>
      </c>
      <c r="H130" s="17">
        <v>-0.38779178800000003</v>
      </c>
      <c r="J130" s="1"/>
      <c r="K130" s="1"/>
      <c r="L130" s="1"/>
      <c r="M130" s="1"/>
    </row>
    <row r="131" spans="1:13" ht="14.4">
      <c r="A131" s="24">
        <v>44370</v>
      </c>
      <c r="B131" s="14">
        <v>1490</v>
      </c>
      <c r="C131" s="14">
        <v>1497.8000489999999</v>
      </c>
      <c r="D131" s="14">
        <v>1478.599976</v>
      </c>
      <c r="E131" s="15">
        <v>1485.5</v>
      </c>
      <c r="F131" s="16">
        <v>1479.0985109999999</v>
      </c>
      <c r="G131" s="17">
        <v>1.1450189999999999E-3</v>
      </c>
      <c r="H131" s="17">
        <v>-0.36458348899999998</v>
      </c>
      <c r="J131" s="1"/>
      <c r="K131" s="1"/>
      <c r="L131" s="1"/>
      <c r="M131" s="1"/>
    </row>
    <row r="132" spans="1:13" ht="14.4">
      <c r="A132" s="24">
        <v>44371</v>
      </c>
      <c r="B132" s="14">
        <v>1490</v>
      </c>
      <c r="C132" s="14">
        <v>1513.4499510000001</v>
      </c>
      <c r="D132" s="14">
        <v>1488</v>
      </c>
      <c r="E132" s="15">
        <v>1506.25</v>
      </c>
      <c r="F132" s="16">
        <v>1499.759033</v>
      </c>
      <c r="G132" s="17">
        <v>1.3871662999999999E-2</v>
      </c>
      <c r="H132" s="17">
        <v>-8.129865E-2</v>
      </c>
      <c r="J132" s="1"/>
      <c r="K132" s="1"/>
      <c r="L132" s="1"/>
      <c r="M132" s="1"/>
    </row>
    <row r="133" spans="1:13" ht="14.4">
      <c r="A133" s="24">
        <v>44372</v>
      </c>
      <c r="B133" s="14">
        <v>1511.099976</v>
      </c>
      <c r="C133" s="14">
        <v>1522</v>
      </c>
      <c r="D133" s="14">
        <v>1507</v>
      </c>
      <c r="E133" s="15">
        <v>1515.099976</v>
      </c>
      <c r="F133" s="16">
        <v>1508.570923</v>
      </c>
      <c r="G133" s="17">
        <v>5.8583439999999997E-3</v>
      </c>
      <c r="H133" s="17">
        <v>3.9524766000000003E-2</v>
      </c>
      <c r="J133" s="1"/>
      <c r="K133" s="1"/>
      <c r="L133" s="1"/>
      <c r="M133" s="1"/>
    </row>
    <row r="134" spans="1:13" ht="14.4">
      <c r="A134" s="24">
        <v>44375</v>
      </c>
      <c r="B134" s="14">
        <v>1520</v>
      </c>
      <c r="C134" s="14">
        <v>1523</v>
      </c>
      <c r="D134" s="14">
        <v>1505</v>
      </c>
      <c r="E134" s="15">
        <v>1508.349976</v>
      </c>
      <c r="F134" s="16">
        <v>1501.849976</v>
      </c>
      <c r="G134" s="17">
        <v>-4.465129E-3</v>
      </c>
      <c r="H134" s="17">
        <v>-5.2628879000000003E-2</v>
      </c>
      <c r="J134" s="1"/>
      <c r="K134" s="1"/>
      <c r="L134" s="1"/>
      <c r="M134" s="1"/>
    </row>
    <row r="135" spans="1:13" ht="14.4">
      <c r="A135" s="24">
        <v>44376</v>
      </c>
      <c r="B135" s="14">
        <v>1507</v>
      </c>
      <c r="C135" s="14">
        <v>1508.1999510000001</v>
      </c>
      <c r="D135" s="14">
        <v>1492.150024</v>
      </c>
      <c r="E135" s="15">
        <v>1502.0500489999999</v>
      </c>
      <c r="F135" s="16">
        <v>1502.0500489999999</v>
      </c>
      <c r="G135" s="17">
        <v>1.3320899999999999E-4</v>
      </c>
      <c r="H135" s="17">
        <v>-4.9885595999999997E-2</v>
      </c>
      <c r="J135" s="1"/>
      <c r="K135" s="1"/>
      <c r="L135" s="1"/>
      <c r="M135" s="1"/>
    </row>
    <row r="136" spans="1:13" ht="14.4">
      <c r="A136" s="24">
        <v>44377</v>
      </c>
      <c r="B136" s="14">
        <v>1498</v>
      </c>
      <c r="C136" s="14">
        <v>1509</v>
      </c>
      <c r="D136" s="14">
        <v>1494.099976</v>
      </c>
      <c r="E136" s="15">
        <v>1497.900024</v>
      </c>
      <c r="F136" s="16">
        <v>1497.900024</v>
      </c>
      <c r="G136" s="17">
        <v>-2.7667310000000001E-3</v>
      </c>
      <c r="H136" s="17">
        <v>-0.106788281</v>
      </c>
      <c r="J136" s="1"/>
      <c r="K136" s="1"/>
      <c r="L136" s="1"/>
      <c r="M136" s="1"/>
    </row>
    <row r="137" spans="1:13" ht="14.4">
      <c r="A137" s="24">
        <v>44378</v>
      </c>
      <c r="B137" s="14">
        <v>1502</v>
      </c>
      <c r="C137" s="14">
        <v>1502</v>
      </c>
      <c r="D137" s="14">
        <v>1483</v>
      </c>
      <c r="E137" s="15">
        <v>1486.75</v>
      </c>
      <c r="F137" s="16">
        <v>1486.75</v>
      </c>
      <c r="G137" s="17">
        <v>-7.4716139999999997E-3</v>
      </c>
      <c r="H137" s="17">
        <v>-0.259670805</v>
      </c>
      <c r="J137" s="1"/>
      <c r="K137" s="1"/>
      <c r="L137" s="1"/>
      <c r="M137" s="1"/>
    </row>
    <row r="138" spans="1:13" ht="14.4">
      <c r="A138" s="24">
        <v>44379</v>
      </c>
      <c r="B138" s="14">
        <v>1485</v>
      </c>
      <c r="C138" s="14">
        <v>1489.25</v>
      </c>
      <c r="D138" s="14">
        <v>1477</v>
      </c>
      <c r="E138" s="15">
        <v>1480.400024</v>
      </c>
      <c r="F138" s="16">
        <v>1480.400024</v>
      </c>
      <c r="G138" s="17">
        <v>-4.2801920000000004E-3</v>
      </c>
      <c r="H138" s="17">
        <v>-0.34673791399999998</v>
      </c>
      <c r="J138" s="1"/>
      <c r="K138" s="1"/>
      <c r="L138" s="1"/>
      <c r="M138" s="1"/>
    </row>
    <row r="139" spans="1:13" ht="14.4">
      <c r="A139" s="24">
        <v>44382</v>
      </c>
      <c r="B139" s="14">
        <v>1489.9499510000001</v>
      </c>
      <c r="C139" s="14">
        <v>1504.5</v>
      </c>
      <c r="D139" s="14">
        <v>1484.5500489999999</v>
      </c>
      <c r="E139" s="15">
        <v>1495.4499510000001</v>
      </c>
      <c r="F139" s="16">
        <v>1495.4499510000001</v>
      </c>
      <c r="G139" s="17">
        <v>1.0114794E-2</v>
      </c>
      <c r="H139" s="17">
        <v>-0.14038223</v>
      </c>
      <c r="J139" s="1"/>
      <c r="K139" s="1"/>
      <c r="L139" s="1"/>
      <c r="M139" s="1"/>
    </row>
    <row r="140" spans="1:13" ht="14.4">
      <c r="A140" s="24">
        <v>44383</v>
      </c>
      <c r="B140" s="14">
        <v>1497</v>
      </c>
      <c r="C140" s="14">
        <v>1540</v>
      </c>
      <c r="D140" s="14">
        <v>1496</v>
      </c>
      <c r="E140" s="15">
        <v>1534.6999510000001</v>
      </c>
      <c r="F140" s="16">
        <v>1534.6999510000001</v>
      </c>
      <c r="G140" s="17">
        <v>2.5907757999999999E-2</v>
      </c>
      <c r="H140" s="17">
        <v>0.39779051999999998</v>
      </c>
      <c r="J140" s="1"/>
      <c r="K140" s="1"/>
      <c r="L140" s="1"/>
      <c r="M140" s="1"/>
    </row>
    <row r="141" spans="1:13" ht="14.4">
      <c r="A141" s="24">
        <v>44384</v>
      </c>
      <c r="B141" s="14">
        <v>1534</v>
      </c>
      <c r="C141" s="14">
        <v>1545.349976</v>
      </c>
      <c r="D141" s="14">
        <v>1527.6999510000001</v>
      </c>
      <c r="E141" s="15">
        <v>1539.5</v>
      </c>
      <c r="F141" s="16">
        <v>1539.5</v>
      </c>
      <c r="G141" s="17">
        <v>3.122798E-3</v>
      </c>
      <c r="H141" s="17">
        <v>0.46360594799999999</v>
      </c>
      <c r="J141" s="1"/>
      <c r="K141" s="1"/>
      <c r="L141" s="1"/>
      <c r="M141" s="1"/>
    </row>
    <row r="142" spans="1:13" ht="14.4">
      <c r="A142" s="24">
        <v>44385</v>
      </c>
      <c r="B142" s="14">
        <v>1525</v>
      </c>
      <c r="C142" s="14">
        <v>1537.6999510000001</v>
      </c>
      <c r="D142" s="14">
        <v>1513.4499510000001</v>
      </c>
      <c r="E142" s="15">
        <v>1520.4499510000001</v>
      </c>
      <c r="F142" s="16">
        <v>1520.4499510000001</v>
      </c>
      <c r="G142" s="17">
        <v>-1.2451377E-2</v>
      </c>
      <c r="H142" s="17">
        <v>0.20240296099999999</v>
      </c>
      <c r="J142" s="1"/>
      <c r="K142" s="1"/>
      <c r="L142" s="1"/>
      <c r="M142" s="1"/>
    </row>
    <row r="143" spans="1:13" ht="14.4">
      <c r="A143" s="24">
        <v>44386</v>
      </c>
      <c r="B143" s="14">
        <v>1512.5500489999999</v>
      </c>
      <c r="C143" s="14">
        <v>1516</v>
      </c>
      <c r="D143" s="14">
        <v>1497.5</v>
      </c>
      <c r="E143" s="15">
        <v>1502</v>
      </c>
      <c r="F143" s="16">
        <v>1502</v>
      </c>
      <c r="G143" s="17">
        <v>-1.2208758E-2</v>
      </c>
      <c r="H143" s="17">
        <v>-5.0571838000000001E-2</v>
      </c>
      <c r="J143" s="1"/>
      <c r="K143" s="1"/>
      <c r="L143" s="1"/>
      <c r="M143" s="1"/>
    </row>
    <row r="144" spans="1:13" ht="14.4">
      <c r="A144" s="24">
        <v>44389</v>
      </c>
      <c r="B144" s="14">
        <v>1502</v>
      </c>
      <c r="C144" s="14">
        <v>1502</v>
      </c>
      <c r="D144" s="14">
        <v>1484</v>
      </c>
      <c r="E144" s="15">
        <v>1487</v>
      </c>
      <c r="F144" s="16">
        <v>1487</v>
      </c>
      <c r="G144" s="17">
        <v>-1.0036886E-2</v>
      </c>
      <c r="H144" s="17">
        <v>-0.256242953</v>
      </c>
      <c r="J144" s="1"/>
      <c r="K144" s="1"/>
      <c r="L144" s="1"/>
      <c r="M144" s="1"/>
    </row>
    <row r="145" spans="1:13" ht="14.4">
      <c r="A145" s="24">
        <v>44390</v>
      </c>
      <c r="B145" s="14">
        <v>1496.099976</v>
      </c>
      <c r="C145" s="14">
        <v>1506.099976</v>
      </c>
      <c r="D145" s="14">
        <v>1484.099976</v>
      </c>
      <c r="E145" s="15">
        <v>1501.849976</v>
      </c>
      <c r="F145" s="16">
        <v>1501.849976</v>
      </c>
      <c r="G145" s="17">
        <v>9.9369980000000007E-3</v>
      </c>
      <c r="H145" s="17">
        <v>-5.2628879000000003E-2</v>
      </c>
      <c r="J145" s="1"/>
      <c r="K145" s="1"/>
      <c r="L145" s="1"/>
      <c r="M145" s="1"/>
    </row>
    <row r="146" spans="1:13" ht="14.4">
      <c r="A146" s="24">
        <v>44391</v>
      </c>
      <c r="B146" s="14">
        <v>1497.5</v>
      </c>
      <c r="C146" s="14">
        <v>1507.349976</v>
      </c>
      <c r="D146" s="14">
        <v>1491.099976</v>
      </c>
      <c r="E146" s="15">
        <v>1499.150024</v>
      </c>
      <c r="F146" s="16">
        <v>1499.150024</v>
      </c>
      <c r="G146" s="17">
        <v>-1.7993690000000001E-3</v>
      </c>
      <c r="H146" s="17">
        <v>-8.9649020999999995E-2</v>
      </c>
      <c r="J146" s="1"/>
      <c r="K146" s="1"/>
      <c r="L146" s="1"/>
      <c r="M146" s="1"/>
    </row>
    <row r="147" spans="1:13" ht="14.4">
      <c r="A147" s="24">
        <v>44392</v>
      </c>
      <c r="B147" s="14">
        <v>1505</v>
      </c>
      <c r="C147" s="14">
        <v>1526.75</v>
      </c>
      <c r="D147" s="14">
        <v>1499.650024</v>
      </c>
      <c r="E147" s="15">
        <v>1520.6999510000001</v>
      </c>
      <c r="F147" s="16">
        <v>1520.6999510000001</v>
      </c>
      <c r="G147" s="17">
        <v>1.4272426E-2</v>
      </c>
      <c r="H147" s="17">
        <v>0.205830813</v>
      </c>
      <c r="J147" s="1"/>
      <c r="K147" s="1"/>
      <c r="L147" s="1"/>
      <c r="M147" s="1"/>
    </row>
    <row r="148" spans="1:13" ht="14.4">
      <c r="A148" s="24">
        <v>44393</v>
      </c>
      <c r="B148" s="14">
        <v>1527.9499510000001</v>
      </c>
      <c r="C148" s="14">
        <v>1529.9499510000001</v>
      </c>
      <c r="D148" s="14">
        <v>1518.8000489999999</v>
      </c>
      <c r="E148" s="15">
        <v>1522.349976</v>
      </c>
      <c r="F148" s="16">
        <v>1522.349976</v>
      </c>
      <c r="G148" s="17">
        <v>1.084455E-3</v>
      </c>
      <c r="H148" s="17">
        <v>0.228454978</v>
      </c>
      <c r="J148" s="1"/>
      <c r="K148" s="1"/>
      <c r="L148" s="1"/>
      <c r="M148" s="1"/>
    </row>
    <row r="149" spans="1:13" ht="14.4">
      <c r="A149" s="24">
        <v>44396</v>
      </c>
      <c r="B149" s="14">
        <v>1487</v>
      </c>
      <c r="C149" s="14">
        <v>1488.849976</v>
      </c>
      <c r="D149" s="14">
        <v>1466</v>
      </c>
      <c r="E149" s="15">
        <v>1471</v>
      </c>
      <c r="F149" s="16">
        <v>1471</v>
      </c>
      <c r="G149" s="17">
        <v>-3.4312736000000003E-2</v>
      </c>
      <c r="H149" s="17">
        <v>-0.47562547500000002</v>
      </c>
      <c r="J149" s="1"/>
      <c r="K149" s="1"/>
      <c r="L149" s="1"/>
      <c r="M149" s="1"/>
    </row>
    <row r="150" spans="1:13" ht="14.4">
      <c r="A150" s="24">
        <v>44397</v>
      </c>
      <c r="B150" s="14">
        <v>1442</v>
      </c>
      <c r="C150" s="14">
        <v>1454</v>
      </c>
      <c r="D150" s="14">
        <v>1436.150024</v>
      </c>
      <c r="E150" s="15">
        <v>1443.150024</v>
      </c>
      <c r="F150" s="16">
        <v>1443.150024</v>
      </c>
      <c r="G150" s="17">
        <v>-1.9114200000000001E-2</v>
      </c>
      <c r="H150" s="17">
        <v>-0.85748784899999997</v>
      </c>
      <c r="J150" s="1"/>
      <c r="K150" s="1"/>
      <c r="L150" s="1"/>
      <c r="M150" s="1"/>
    </row>
    <row r="151" spans="1:13" ht="14.4">
      <c r="A151" s="24">
        <v>44399</v>
      </c>
      <c r="B151" s="14">
        <v>1456.099976</v>
      </c>
      <c r="C151" s="14">
        <v>1468.5</v>
      </c>
      <c r="D151" s="14">
        <v>1445</v>
      </c>
      <c r="E151" s="15">
        <v>1448.6999510000001</v>
      </c>
      <c r="F151" s="16">
        <v>1448.6999510000001</v>
      </c>
      <c r="G151" s="17">
        <v>3.8383279999999998E-3</v>
      </c>
      <c r="H151" s="17">
        <v>-0.78139053700000005</v>
      </c>
      <c r="J151" s="1"/>
      <c r="K151" s="1"/>
      <c r="L151" s="1"/>
      <c r="M151" s="1"/>
    </row>
    <row r="152" spans="1:13" ht="14.4">
      <c r="A152" s="24">
        <v>44400</v>
      </c>
      <c r="B152" s="14">
        <v>1451.5</v>
      </c>
      <c r="C152" s="14">
        <v>1457.4499510000001</v>
      </c>
      <c r="D152" s="14">
        <v>1435.3000489999999</v>
      </c>
      <c r="E152" s="15">
        <v>1442.75</v>
      </c>
      <c r="F152" s="16">
        <v>1442.75</v>
      </c>
      <c r="G152" s="17">
        <v>-4.1155539999999996E-3</v>
      </c>
      <c r="H152" s="17">
        <v>-0.86297274099999999</v>
      </c>
      <c r="J152" s="1"/>
      <c r="K152" s="1"/>
      <c r="L152" s="1"/>
      <c r="M152" s="1"/>
    </row>
    <row r="153" spans="1:13" ht="14.4">
      <c r="A153" s="24">
        <v>44403</v>
      </c>
      <c r="B153" s="14">
        <v>1430</v>
      </c>
      <c r="C153" s="14">
        <v>1444</v>
      </c>
      <c r="D153" s="14">
        <v>1428.099976</v>
      </c>
      <c r="E153" s="15">
        <v>1434.5500489999999</v>
      </c>
      <c r="F153" s="16">
        <v>1434.5500489999999</v>
      </c>
      <c r="G153" s="17">
        <v>-5.6997690000000004E-3</v>
      </c>
      <c r="H153" s="17">
        <v>-0.97540561100000001</v>
      </c>
      <c r="J153" s="1"/>
      <c r="K153" s="1"/>
      <c r="L153" s="1"/>
      <c r="M153" s="1"/>
    </row>
    <row r="154" spans="1:13" ht="14.4">
      <c r="A154" s="24">
        <v>44404</v>
      </c>
      <c r="B154" s="14">
        <v>1436.099976</v>
      </c>
      <c r="C154" s="14">
        <v>1449.900024</v>
      </c>
      <c r="D154" s="14">
        <v>1436.099976</v>
      </c>
      <c r="E154" s="15">
        <v>1439.75</v>
      </c>
      <c r="F154" s="16">
        <v>1439.75</v>
      </c>
      <c r="G154" s="17">
        <v>3.6182419999999998E-3</v>
      </c>
      <c r="H154" s="17">
        <v>-0.90410696400000001</v>
      </c>
      <c r="J154" s="1"/>
      <c r="K154" s="1"/>
      <c r="L154" s="1"/>
      <c r="M154" s="1"/>
    </row>
    <row r="155" spans="1:13" ht="14.4">
      <c r="A155" s="24">
        <v>44405</v>
      </c>
      <c r="B155" s="14">
        <v>1435.0500489999999</v>
      </c>
      <c r="C155" s="14">
        <v>1438.6999510000001</v>
      </c>
      <c r="D155" s="14">
        <v>1404</v>
      </c>
      <c r="E155" s="15">
        <v>1417.3000489999999</v>
      </c>
      <c r="F155" s="16">
        <v>1417.3000489999999</v>
      </c>
      <c r="G155" s="17">
        <v>-1.5715799999999999E-2</v>
      </c>
      <c r="H155" s="17">
        <v>-1.2119273930000001</v>
      </c>
      <c r="J155" s="1"/>
      <c r="K155" s="1"/>
      <c r="L155" s="1"/>
      <c r="M155" s="1"/>
    </row>
    <row r="156" spans="1:13" ht="14.4">
      <c r="A156" s="24">
        <v>44406</v>
      </c>
      <c r="B156" s="14">
        <v>1428.25</v>
      </c>
      <c r="C156" s="14">
        <v>1429.9499510000001</v>
      </c>
      <c r="D156" s="14">
        <v>1413.3000489999999</v>
      </c>
      <c r="E156" s="15">
        <v>1418.25</v>
      </c>
      <c r="F156" s="16">
        <v>1418.25</v>
      </c>
      <c r="G156" s="17">
        <v>6.7002900000000005E-4</v>
      </c>
      <c r="H156" s="17">
        <v>-1.1989022279999999</v>
      </c>
      <c r="J156" s="1"/>
      <c r="K156" s="1"/>
      <c r="L156" s="1"/>
      <c r="M156" s="1"/>
    </row>
    <row r="157" spans="1:13" ht="14.4">
      <c r="A157" s="24">
        <v>44407</v>
      </c>
      <c r="B157" s="14">
        <v>1419</v>
      </c>
      <c r="C157" s="14">
        <v>1431.75</v>
      </c>
      <c r="D157" s="14">
        <v>1407.9499510000001</v>
      </c>
      <c r="E157" s="15">
        <v>1426.4499510000001</v>
      </c>
      <c r="F157" s="16">
        <v>1426.4499510000001</v>
      </c>
      <c r="G157" s="17">
        <v>5.7650890000000002E-3</v>
      </c>
      <c r="H157" s="17">
        <v>-1.0864693569999999</v>
      </c>
      <c r="J157" s="1"/>
      <c r="K157" s="1"/>
      <c r="L157" s="1"/>
      <c r="M157" s="1"/>
    </row>
    <row r="158" spans="1:13" ht="14.4">
      <c r="A158" s="24">
        <v>44410</v>
      </c>
      <c r="B158" s="14">
        <v>1435</v>
      </c>
      <c r="C158" s="14">
        <v>1435</v>
      </c>
      <c r="D158" s="14">
        <v>1416.25</v>
      </c>
      <c r="E158" s="15">
        <v>1422.650024</v>
      </c>
      <c r="F158" s="16">
        <v>1422.650024</v>
      </c>
      <c r="G158" s="17">
        <v>-2.6674590000000001E-3</v>
      </c>
      <c r="H158" s="17">
        <v>-1.1385717049999999</v>
      </c>
      <c r="J158" s="1"/>
      <c r="K158" s="1"/>
      <c r="L158" s="1"/>
      <c r="M158" s="1"/>
    </row>
    <row r="159" spans="1:13" ht="14.4">
      <c r="A159" s="24">
        <v>44411</v>
      </c>
      <c r="B159" s="14">
        <v>1410</v>
      </c>
      <c r="C159" s="14">
        <v>1439.900024</v>
      </c>
      <c r="D159" s="14">
        <v>1410</v>
      </c>
      <c r="E159" s="15">
        <v>1434.6999510000001</v>
      </c>
      <c r="F159" s="16">
        <v>1434.6999510000001</v>
      </c>
      <c r="G159" s="17">
        <v>8.4343869999999998E-3</v>
      </c>
      <c r="H159" s="17">
        <v>-0.97335024400000003</v>
      </c>
      <c r="J159" s="1"/>
      <c r="K159" s="1"/>
      <c r="L159" s="1"/>
      <c r="M159" s="1"/>
    </row>
    <row r="160" spans="1:13" ht="14.4">
      <c r="A160" s="24">
        <v>44412</v>
      </c>
      <c r="B160" s="14">
        <v>1441</v>
      </c>
      <c r="C160" s="14">
        <v>1474.5</v>
      </c>
      <c r="D160" s="14">
        <v>1440</v>
      </c>
      <c r="E160" s="15">
        <v>1465.3000489999999</v>
      </c>
      <c r="F160" s="16">
        <v>1465.3000489999999</v>
      </c>
      <c r="G160" s="17">
        <v>2.1104299E-2</v>
      </c>
      <c r="H160" s="17">
        <v>-0.55377982699999995</v>
      </c>
      <c r="J160" s="1"/>
      <c r="K160" s="1"/>
      <c r="L160" s="1"/>
      <c r="M160" s="1"/>
    </row>
    <row r="161" spans="1:13" ht="14.4">
      <c r="A161" s="24">
        <v>44413</v>
      </c>
      <c r="B161" s="14">
        <v>1467.099976</v>
      </c>
      <c r="C161" s="14">
        <v>1507.0500489999999</v>
      </c>
      <c r="D161" s="14">
        <v>1457.400024</v>
      </c>
      <c r="E161" s="15">
        <v>1484.849976</v>
      </c>
      <c r="F161" s="16">
        <v>1484.849976</v>
      </c>
      <c r="G161" s="17">
        <v>1.3253707999999999E-2</v>
      </c>
      <c r="H161" s="17">
        <v>-0.28572280799999999</v>
      </c>
      <c r="J161" s="1"/>
      <c r="K161" s="1"/>
      <c r="L161" s="1"/>
      <c r="M161" s="1"/>
    </row>
    <row r="162" spans="1:13" ht="14.4">
      <c r="A162" s="24">
        <v>44414</v>
      </c>
      <c r="B162" s="14">
        <v>1483.5500489999999</v>
      </c>
      <c r="C162" s="14">
        <v>1500</v>
      </c>
      <c r="D162" s="14">
        <v>1474</v>
      </c>
      <c r="E162" s="15">
        <v>1492.650024</v>
      </c>
      <c r="F162" s="16">
        <v>1492.650024</v>
      </c>
      <c r="G162" s="17">
        <v>5.239339E-3</v>
      </c>
      <c r="H162" s="17">
        <v>-0.17877317100000001</v>
      </c>
      <c r="J162" s="1"/>
      <c r="K162" s="1"/>
      <c r="L162" s="1"/>
      <c r="M162" s="1"/>
    </row>
    <row r="163" spans="1:13" ht="14.4">
      <c r="A163" s="24">
        <v>44417</v>
      </c>
      <c r="B163" s="14">
        <v>1492</v>
      </c>
      <c r="C163" s="14">
        <v>1507.349976</v>
      </c>
      <c r="D163" s="14">
        <v>1476</v>
      </c>
      <c r="E163" s="15">
        <v>1503.900024</v>
      </c>
      <c r="F163" s="16">
        <v>1503.900024</v>
      </c>
      <c r="G163" s="17">
        <v>7.5086700000000003E-3</v>
      </c>
      <c r="H163" s="17">
        <v>-2.4519835E-2</v>
      </c>
      <c r="J163" s="1"/>
      <c r="K163" s="1"/>
      <c r="L163" s="1"/>
      <c r="M163" s="1"/>
    </row>
    <row r="164" spans="1:13" ht="14.4">
      <c r="A164" s="24">
        <v>44418</v>
      </c>
      <c r="B164" s="14">
        <v>1489</v>
      </c>
      <c r="C164" s="14">
        <v>1519.75</v>
      </c>
      <c r="D164" s="14">
        <v>1489</v>
      </c>
      <c r="E164" s="15">
        <v>1507.650024</v>
      </c>
      <c r="F164" s="16">
        <v>1507.650024</v>
      </c>
      <c r="G164" s="17">
        <v>2.4904129999999999E-3</v>
      </c>
      <c r="H164" s="17">
        <v>2.6897944E-2</v>
      </c>
      <c r="J164" s="1"/>
      <c r="K164" s="1"/>
      <c r="L164" s="1"/>
      <c r="M164" s="1"/>
    </row>
    <row r="165" spans="1:13" ht="14.4">
      <c r="A165" s="24">
        <v>44419</v>
      </c>
      <c r="B165" s="14">
        <v>1514.900024</v>
      </c>
      <c r="C165" s="14">
        <v>1518.849976</v>
      </c>
      <c r="D165" s="14">
        <v>1491.0500489999999</v>
      </c>
      <c r="E165" s="15">
        <v>1494.9499510000001</v>
      </c>
      <c r="F165" s="16">
        <v>1494.9499510000001</v>
      </c>
      <c r="G165" s="17">
        <v>-8.4594340000000001E-3</v>
      </c>
      <c r="H165" s="17">
        <v>-0.14723793399999999</v>
      </c>
      <c r="J165" s="1"/>
      <c r="K165" s="1"/>
      <c r="L165" s="1"/>
      <c r="M165" s="1"/>
    </row>
    <row r="166" spans="1:13" ht="14.4">
      <c r="A166" s="24">
        <v>44420</v>
      </c>
      <c r="B166" s="14">
        <v>1497</v>
      </c>
      <c r="C166" s="14">
        <v>1507.599976</v>
      </c>
      <c r="D166" s="14">
        <v>1489.3000489999999</v>
      </c>
      <c r="E166" s="15">
        <v>1501.400024</v>
      </c>
      <c r="F166" s="16">
        <v>1501.400024</v>
      </c>
      <c r="G166" s="17">
        <v>4.305293E-3</v>
      </c>
      <c r="H166" s="17">
        <v>-5.8798353999999997E-2</v>
      </c>
      <c r="J166" s="1"/>
      <c r="K166" s="1"/>
      <c r="L166" s="1"/>
      <c r="M166" s="1"/>
    </row>
    <row r="167" spans="1:13" ht="14.4">
      <c r="A167" s="24">
        <v>44421</v>
      </c>
      <c r="B167" s="14">
        <v>1501.1999510000001</v>
      </c>
      <c r="C167" s="14">
        <v>1531</v>
      </c>
      <c r="D167" s="14">
        <v>1501</v>
      </c>
      <c r="E167" s="15">
        <v>1526.1999510000001</v>
      </c>
      <c r="F167" s="16">
        <v>1526.1999510000001</v>
      </c>
      <c r="G167" s="17">
        <v>1.6382931999999999E-2</v>
      </c>
      <c r="H167" s="17">
        <v>0.28124355499999998</v>
      </c>
      <c r="J167" s="1"/>
      <c r="K167" s="1"/>
      <c r="L167" s="1"/>
      <c r="M167" s="1"/>
    </row>
    <row r="168" spans="1:13" ht="14.4">
      <c r="A168" s="24">
        <v>44424</v>
      </c>
      <c r="B168" s="14">
        <v>1526.150024</v>
      </c>
      <c r="C168" s="14">
        <v>1535</v>
      </c>
      <c r="D168" s="14">
        <v>1521.4499510000001</v>
      </c>
      <c r="E168" s="15">
        <v>1530.599976</v>
      </c>
      <c r="F168" s="16">
        <v>1530.599976</v>
      </c>
      <c r="G168" s="17">
        <v>2.878846E-3</v>
      </c>
      <c r="H168" s="17">
        <v>0.34157409100000002</v>
      </c>
      <c r="J168" s="1"/>
      <c r="K168" s="1"/>
      <c r="L168" s="1"/>
      <c r="M168" s="1"/>
    </row>
    <row r="169" spans="1:13" ht="14.4">
      <c r="A169" s="24">
        <v>44425</v>
      </c>
      <c r="B169" s="14">
        <v>1517.1999510000001</v>
      </c>
      <c r="C169" s="14">
        <v>1524</v>
      </c>
      <c r="D169" s="14">
        <v>1505.3000489999999</v>
      </c>
      <c r="E169" s="15">
        <v>1514.650024</v>
      </c>
      <c r="F169" s="16">
        <v>1514.650024</v>
      </c>
      <c r="G169" s="17">
        <v>-1.0475395E-2</v>
      </c>
      <c r="H169" s="17">
        <v>0.122877797</v>
      </c>
      <c r="J169" s="1"/>
      <c r="K169" s="1"/>
      <c r="L169" s="1"/>
      <c r="M169" s="1"/>
    </row>
    <row r="170" spans="1:13" ht="14.4">
      <c r="A170" s="24">
        <v>44426</v>
      </c>
      <c r="B170" s="14">
        <v>1556.6999510000001</v>
      </c>
      <c r="C170" s="14">
        <v>1565.349976</v>
      </c>
      <c r="D170" s="14">
        <v>1508.349976</v>
      </c>
      <c r="E170" s="15">
        <v>1513</v>
      </c>
      <c r="F170" s="16">
        <v>1513</v>
      </c>
      <c r="G170" s="17">
        <v>-1.08997E-3</v>
      </c>
      <c r="H170" s="17">
        <v>0.100253646</v>
      </c>
      <c r="J170" s="1"/>
      <c r="K170" s="1"/>
      <c r="L170" s="1"/>
      <c r="M170" s="1"/>
    </row>
    <row r="171" spans="1:13" ht="14.4">
      <c r="A171" s="24">
        <v>44428</v>
      </c>
      <c r="B171" s="14">
        <v>1486.0500489999999</v>
      </c>
      <c r="C171" s="14">
        <v>1519.8000489999999</v>
      </c>
      <c r="D171" s="14">
        <v>1486.0500489999999</v>
      </c>
      <c r="E171" s="15">
        <v>1514.75</v>
      </c>
      <c r="F171" s="16">
        <v>1514.75</v>
      </c>
      <c r="G171" s="17">
        <v>1.1559739999999999E-3</v>
      </c>
      <c r="H171" s="17">
        <v>0.124248609</v>
      </c>
      <c r="J171" s="1"/>
      <c r="K171" s="1"/>
      <c r="L171" s="1"/>
      <c r="M171" s="1"/>
    </row>
    <row r="172" spans="1:13" ht="14.4">
      <c r="A172" s="24">
        <v>44431</v>
      </c>
      <c r="B172" s="14">
        <v>1529.849976</v>
      </c>
      <c r="C172" s="14">
        <v>1533.150024</v>
      </c>
      <c r="D172" s="14">
        <v>1508.650024</v>
      </c>
      <c r="E172" s="15">
        <v>1524.599976</v>
      </c>
      <c r="F172" s="16">
        <v>1524.599976</v>
      </c>
      <c r="G172" s="17">
        <v>6.4816559999999997E-3</v>
      </c>
      <c r="H172" s="17">
        <v>0.25930564499999997</v>
      </c>
      <c r="J172" s="1"/>
      <c r="K172" s="1"/>
      <c r="L172" s="1"/>
      <c r="M172" s="1"/>
    </row>
    <row r="173" spans="1:13" ht="14.4">
      <c r="A173" s="24">
        <v>44432</v>
      </c>
      <c r="B173" s="14">
        <v>1530</v>
      </c>
      <c r="C173" s="14">
        <v>1564.5</v>
      </c>
      <c r="D173" s="14">
        <v>1527.4499510000001</v>
      </c>
      <c r="E173" s="15">
        <v>1558.849976</v>
      </c>
      <c r="F173" s="16">
        <v>1558.849976</v>
      </c>
      <c r="G173" s="17">
        <v>2.221629E-2</v>
      </c>
      <c r="H173" s="17">
        <v>0.72892135700000005</v>
      </c>
      <c r="J173" s="1"/>
      <c r="K173" s="1"/>
      <c r="L173" s="1"/>
      <c r="M173" s="1"/>
    </row>
    <row r="174" spans="1:13" ht="14.4">
      <c r="A174" s="24">
        <v>44433</v>
      </c>
      <c r="B174" s="14">
        <v>1552.099976</v>
      </c>
      <c r="C174" s="14">
        <v>1564.8000489999999</v>
      </c>
      <c r="D174" s="14">
        <v>1548</v>
      </c>
      <c r="E174" s="15">
        <v>1557.400024</v>
      </c>
      <c r="F174" s="16">
        <v>1557.400024</v>
      </c>
      <c r="G174" s="17">
        <v>-9.30575E-4</v>
      </c>
      <c r="H174" s="17">
        <v>0.70904047400000003</v>
      </c>
      <c r="J174" s="1"/>
      <c r="K174" s="1"/>
      <c r="L174" s="1"/>
      <c r="M174" s="1"/>
    </row>
    <row r="175" spans="1:13" ht="14.4">
      <c r="A175" s="24">
        <v>44434</v>
      </c>
      <c r="B175" s="14">
        <v>1550</v>
      </c>
      <c r="C175" s="14">
        <v>1571</v>
      </c>
      <c r="D175" s="14">
        <v>1543.4499510000001</v>
      </c>
      <c r="E175" s="15">
        <v>1554.8000489999999</v>
      </c>
      <c r="F175" s="16">
        <v>1554.8000489999999</v>
      </c>
      <c r="G175" s="17">
        <v>-1.6708280000000001E-3</v>
      </c>
      <c r="H175" s="17">
        <v>0.67339115699999996</v>
      </c>
      <c r="J175" s="1"/>
      <c r="K175" s="1"/>
      <c r="L175" s="1"/>
      <c r="M175" s="1"/>
    </row>
    <row r="176" spans="1:13" ht="14.4">
      <c r="A176" s="24">
        <v>44435</v>
      </c>
      <c r="B176" s="14">
        <v>1552</v>
      </c>
      <c r="C176" s="14">
        <v>1558.650024</v>
      </c>
      <c r="D176" s="14">
        <v>1545.25</v>
      </c>
      <c r="E176" s="15">
        <v>1548.4499510000001</v>
      </c>
      <c r="F176" s="16">
        <v>1548.4499510000001</v>
      </c>
      <c r="G176" s="17">
        <v>-4.0925529999999996E-3</v>
      </c>
      <c r="H176" s="17">
        <v>0.58632237499999995</v>
      </c>
      <c r="J176" s="1"/>
      <c r="K176" s="1"/>
      <c r="L176" s="1"/>
      <c r="M176" s="1"/>
    </row>
    <row r="177" spans="1:13" ht="14.4">
      <c r="A177" s="24">
        <v>44438</v>
      </c>
      <c r="B177" s="14">
        <v>1555.599976</v>
      </c>
      <c r="C177" s="14">
        <v>1570</v>
      </c>
      <c r="D177" s="14">
        <v>1551.599976</v>
      </c>
      <c r="E177" s="15">
        <v>1568.25</v>
      </c>
      <c r="F177" s="16">
        <v>1568.25</v>
      </c>
      <c r="G177" s="17">
        <v>1.2705948999999999E-2</v>
      </c>
      <c r="H177" s="17">
        <v>0.85780891800000003</v>
      </c>
      <c r="J177" s="1"/>
      <c r="K177" s="1"/>
      <c r="L177" s="1"/>
      <c r="M177" s="1"/>
    </row>
    <row r="178" spans="1:13" ht="14.4">
      <c r="A178" s="24">
        <v>44439</v>
      </c>
      <c r="B178" s="14">
        <v>1563.5</v>
      </c>
      <c r="C178" s="14">
        <v>1583.349976</v>
      </c>
      <c r="D178" s="14">
        <v>1562.1999510000001</v>
      </c>
      <c r="E178" s="15">
        <v>1581.400024</v>
      </c>
      <c r="F178" s="16">
        <v>1581.400024</v>
      </c>
      <c r="G178" s="17">
        <v>8.3501979999999996E-3</v>
      </c>
      <c r="H178" s="17">
        <v>1.0381142569999999</v>
      </c>
      <c r="J178" s="1"/>
      <c r="K178" s="1"/>
      <c r="L178" s="1"/>
      <c r="M178" s="1"/>
    </row>
    <row r="179" spans="1:13" ht="14.4">
      <c r="A179" s="24">
        <v>44440</v>
      </c>
      <c r="B179" s="14">
        <v>1575</v>
      </c>
      <c r="C179" s="14">
        <v>1598</v>
      </c>
      <c r="D179" s="14">
        <v>1574.5</v>
      </c>
      <c r="E179" s="15">
        <v>1579.099976</v>
      </c>
      <c r="F179" s="16">
        <v>1579.099976</v>
      </c>
      <c r="G179" s="17">
        <v>-1.455497E-3</v>
      </c>
      <c r="H179" s="17">
        <v>1.0065773609999999</v>
      </c>
      <c r="J179" s="1"/>
      <c r="K179" s="1"/>
      <c r="L179" s="1"/>
      <c r="M179" s="1"/>
    </row>
    <row r="180" spans="1:13" ht="14.4">
      <c r="A180" s="24">
        <v>44441</v>
      </c>
      <c r="B180" s="14">
        <v>1574.099976</v>
      </c>
      <c r="C180" s="14">
        <v>1592</v>
      </c>
      <c r="D180" s="14">
        <v>1571.25</v>
      </c>
      <c r="E180" s="15">
        <v>1589</v>
      </c>
      <c r="F180" s="16">
        <v>1589</v>
      </c>
      <c r="G180" s="17">
        <v>6.2498379999999997E-3</v>
      </c>
      <c r="H180" s="17">
        <v>1.1423206260000001</v>
      </c>
      <c r="J180" s="1"/>
      <c r="K180" s="1"/>
      <c r="L180" s="1"/>
      <c r="M180" s="1"/>
    </row>
    <row r="181" spans="1:13" ht="14.4">
      <c r="A181" s="24">
        <v>44442</v>
      </c>
      <c r="B181" s="14">
        <v>1586.099976</v>
      </c>
      <c r="C181" s="14">
        <v>1598</v>
      </c>
      <c r="D181" s="14">
        <v>1568.3000489999999</v>
      </c>
      <c r="E181" s="15">
        <v>1576.0500489999999</v>
      </c>
      <c r="F181" s="16">
        <v>1576.0500489999999</v>
      </c>
      <c r="G181" s="17">
        <v>-8.1831400000000002E-3</v>
      </c>
      <c r="H181" s="17">
        <v>0.96475856900000001</v>
      </c>
      <c r="J181" s="1"/>
      <c r="K181" s="1"/>
      <c r="L181" s="1"/>
      <c r="M181" s="1"/>
    </row>
    <row r="182" spans="1:13" ht="14.4">
      <c r="A182" s="24">
        <v>44445</v>
      </c>
      <c r="B182" s="14">
        <v>1579.9499510000001</v>
      </c>
      <c r="C182" s="14">
        <v>1580.9499510000001</v>
      </c>
      <c r="D182" s="14">
        <v>1561.9499510000001</v>
      </c>
      <c r="E182" s="15">
        <v>1565.6999510000001</v>
      </c>
      <c r="F182" s="16">
        <v>1565.6999510000001</v>
      </c>
      <c r="G182" s="17">
        <v>-6.5887710000000002E-3</v>
      </c>
      <c r="H182" s="17">
        <v>0.82284415600000005</v>
      </c>
      <c r="J182" s="1"/>
      <c r="K182" s="1"/>
      <c r="L182" s="1"/>
      <c r="M182" s="1"/>
    </row>
    <row r="183" spans="1:13" ht="14.4">
      <c r="A183" s="24">
        <v>44446</v>
      </c>
      <c r="B183" s="14">
        <v>1562.5</v>
      </c>
      <c r="C183" s="14">
        <v>1582</v>
      </c>
      <c r="D183" s="14">
        <v>1555.1999510000001</v>
      </c>
      <c r="E183" s="15">
        <v>1569.25</v>
      </c>
      <c r="F183" s="16">
        <v>1569.25</v>
      </c>
      <c r="G183" s="17">
        <v>2.2648210000000002E-3</v>
      </c>
      <c r="H183" s="17">
        <v>0.87152032499999998</v>
      </c>
      <c r="J183" s="1"/>
      <c r="K183" s="1"/>
      <c r="L183" s="1"/>
      <c r="M183" s="1"/>
    </row>
    <row r="184" spans="1:13" ht="14.4">
      <c r="A184" s="24">
        <v>44447</v>
      </c>
      <c r="B184" s="14">
        <v>1571.9499510000001</v>
      </c>
      <c r="C184" s="14">
        <v>1580.5</v>
      </c>
      <c r="D184" s="14">
        <v>1565.599976</v>
      </c>
      <c r="E184" s="15">
        <v>1576.400024</v>
      </c>
      <c r="F184" s="16">
        <v>1576.400024</v>
      </c>
      <c r="G184" s="17">
        <v>4.545983E-3</v>
      </c>
      <c r="H184" s="17">
        <v>0.96955721900000003</v>
      </c>
      <c r="J184" s="1"/>
      <c r="K184" s="1"/>
      <c r="L184" s="1"/>
      <c r="M184" s="1"/>
    </row>
    <row r="185" spans="1:13" ht="14.4">
      <c r="A185" s="24">
        <v>44448</v>
      </c>
      <c r="B185" s="14">
        <v>1574</v>
      </c>
      <c r="C185" s="14">
        <v>1579.4499510000001</v>
      </c>
      <c r="D185" s="14">
        <v>1561</v>
      </c>
      <c r="E185" s="15">
        <v>1568.599976</v>
      </c>
      <c r="F185" s="16">
        <v>1568.599976</v>
      </c>
      <c r="G185" s="17">
        <v>-4.960295E-3</v>
      </c>
      <c r="H185" s="17">
        <v>0.86260758100000001</v>
      </c>
      <c r="J185" s="1"/>
      <c r="K185" s="1"/>
      <c r="L185" s="1"/>
      <c r="M185" s="1"/>
    </row>
    <row r="186" spans="1:13" ht="14.4">
      <c r="A186" s="24">
        <v>44452</v>
      </c>
      <c r="B186" s="14">
        <v>1562</v>
      </c>
      <c r="C186" s="14">
        <v>1584</v>
      </c>
      <c r="D186" s="14">
        <v>1553.650024</v>
      </c>
      <c r="E186" s="15">
        <v>1555.5500489999999</v>
      </c>
      <c r="F186" s="16">
        <v>1555.5500489999999</v>
      </c>
      <c r="G186" s="17">
        <v>-8.3542740000000001E-3</v>
      </c>
      <c r="H186" s="17">
        <v>0.68367471199999996</v>
      </c>
      <c r="J186" s="1"/>
      <c r="K186" s="1"/>
      <c r="L186" s="1"/>
      <c r="M186" s="1"/>
    </row>
    <row r="187" spans="1:13" ht="14.4">
      <c r="A187" s="24">
        <v>44453</v>
      </c>
      <c r="B187" s="14">
        <v>1560</v>
      </c>
      <c r="C187" s="14">
        <v>1564.5</v>
      </c>
      <c r="D187" s="14">
        <v>1546.599976</v>
      </c>
      <c r="E187" s="15">
        <v>1548.5500489999999</v>
      </c>
      <c r="F187" s="16">
        <v>1548.5500489999999</v>
      </c>
      <c r="G187" s="17">
        <v>-4.5101710000000003E-3</v>
      </c>
      <c r="H187" s="17">
        <v>0.58769485899999996</v>
      </c>
      <c r="J187" s="1"/>
      <c r="K187" s="1"/>
      <c r="L187" s="1"/>
      <c r="M187" s="1"/>
    </row>
    <row r="188" spans="1:13" ht="14.4">
      <c r="A188" s="24">
        <v>44454</v>
      </c>
      <c r="B188" s="14">
        <v>1535</v>
      </c>
      <c r="C188" s="14">
        <v>1554.8000489999999</v>
      </c>
      <c r="D188" s="14">
        <v>1535</v>
      </c>
      <c r="E188" s="15">
        <v>1546.8000489999999</v>
      </c>
      <c r="F188" s="16">
        <v>1546.8000489999999</v>
      </c>
      <c r="G188" s="17">
        <v>-1.1307279999999999E-3</v>
      </c>
      <c r="H188" s="17">
        <v>0.56369989600000003</v>
      </c>
      <c r="J188" s="1"/>
      <c r="K188" s="1"/>
      <c r="L188" s="1"/>
      <c r="M188" s="1"/>
    </row>
    <row r="189" spans="1:13" ht="14.4">
      <c r="A189" s="24">
        <v>44455</v>
      </c>
      <c r="B189" s="14">
        <v>1537.75</v>
      </c>
      <c r="C189" s="14">
        <v>1564.3000489999999</v>
      </c>
      <c r="D189" s="14">
        <v>1536.3000489999999</v>
      </c>
      <c r="E189" s="15">
        <v>1559.9499510000001</v>
      </c>
      <c r="F189" s="16">
        <v>1559.9499510000001</v>
      </c>
      <c r="G189" s="17">
        <v>8.4654259999999999E-3</v>
      </c>
      <c r="H189" s="17">
        <v>0.74400356199999995</v>
      </c>
      <c r="J189" s="1"/>
      <c r="K189" s="1"/>
      <c r="L189" s="1"/>
      <c r="M189" s="1"/>
    </row>
    <row r="190" spans="1:13" ht="14.4">
      <c r="A190" s="24">
        <v>44456</v>
      </c>
      <c r="B190" s="14">
        <v>1569</v>
      </c>
      <c r="C190" s="14">
        <v>1589</v>
      </c>
      <c r="D190" s="14">
        <v>1559.1999510000001</v>
      </c>
      <c r="E190" s="15">
        <v>1582.150024</v>
      </c>
      <c r="F190" s="16">
        <v>1582.150024</v>
      </c>
      <c r="G190" s="17">
        <v>1.4130959E-2</v>
      </c>
      <c r="H190" s="17">
        <v>1.048397813</v>
      </c>
      <c r="J190" s="1"/>
      <c r="K190" s="1"/>
      <c r="L190" s="1"/>
      <c r="M190" s="1"/>
    </row>
    <row r="191" spans="1:13" ht="14.4">
      <c r="A191" s="24">
        <v>44459</v>
      </c>
      <c r="B191" s="14">
        <v>1564</v>
      </c>
      <c r="C191" s="14">
        <v>1581.6999510000001</v>
      </c>
      <c r="D191" s="14">
        <v>1558</v>
      </c>
      <c r="E191" s="15">
        <v>1559.849976</v>
      </c>
      <c r="F191" s="16">
        <v>1559.849976</v>
      </c>
      <c r="G191" s="17">
        <v>-1.4195049E-2</v>
      </c>
      <c r="H191" s="17">
        <v>0.742632764</v>
      </c>
      <c r="J191" s="1"/>
      <c r="K191" s="1"/>
      <c r="L191" s="1"/>
      <c r="M191" s="1"/>
    </row>
    <row r="192" spans="1:13" ht="14.4">
      <c r="A192" s="24">
        <v>44460</v>
      </c>
      <c r="B192" s="14">
        <v>1562</v>
      </c>
      <c r="C192" s="14">
        <v>1568.650024</v>
      </c>
      <c r="D192" s="14">
        <v>1528.9499510000001</v>
      </c>
      <c r="E192" s="15">
        <v>1551.9499510000001</v>
      </c>
      <c r="F192" s="16">
        <v>1551.9499510000001</v>
      </c>
      <c r="G192" s="17">
        <v>-5.0774740000000002E-3</v>
      </c>
      <c r="H192" s="17">
        <v>0.63431230100000002</v>
      </c>
      <c r="J192" s="1"/>
      <c r="K192" s="1"/>
      <c r="L192" s="1"/>
      <c r="M192" s="1"/>
    </row>
    <row r="193" spans="1:13" ht="14.4">
      <c r="A193" s="24">
        <v>44461</v>
      </c>
      <c r="B193" s="14">
        <v>1549</v>
      </c>
      <c r="C193" s="14">
        <v>1550.150024</v>
      </c>
      <c r="D193" s="14">
        <v>1530</v>
      </c>
      <c r="E193" s="15">
        <v>1533.6999510000001</v>
      </c>
      <c r="F193" s="16">
        <v>1533.6999510000001</v>
      </c>
      <c r="G193" s="17">
        <v>-1.1829088E-2</v>
      </c>
      <c r="H193" s="17">
        <v>0.384079112</v>
      </c>
      <c r="J193" s="1"/>
      <c r="K193" s="1"/>
      <c r="L193" s="1"/>
      <c r="M193" s="1"/>
    </row>
    <row r="194" spans="1:13" ht="14.4">
      <c r="A194" s="24">
        <v>44462</v>
      </c>
      <c r="B194" s="14">
        <v>1542</v>
      </c>
      <c r="C194" s="14">
        <v>1572</v>
      </c>
      <c r="D194" s="14">
        <v>1542</v>
      </c>
      <c r="E194" s="15">
        <v>1570</v>
      </c>
      <c r="F194" s="16">
        <v>1570</v>
      </c>
      <c r="G194" s="17">
        <v>2.3392534999999999E-2</v>
      </c>
      <c r="H194" s="17">
        <v>0.88180388099999996</v>
      </c>
      <c r="J194" s="1"/>
      <c r="K194" s="1"/>
      <c r="L194" s="1"/>
      <c r="M194" s="1"/>
    </row>
    <row r="195" spans="1:13" ht="14.4">
      <c r="A195" s="24">
        <v>44463</v>
      </c>
      <c r="B195" s="14">
        <v>1579</v>
      </c>
      <c r="C195" s="14">
        <v>1607.9499510000001</v>
      </c>
      <c r="D195" s="14">
        <v>1575</v>
      </c>
      <c r="E195" s="15">
        <v>1601.5500489999999</v>
      </c>
      <c r="F195" s="16">
        <v>1601.5500489999999</v>
      </c>
      <c r="G195" s="17">
        <v>1.9896322000000001E-2</v>
      </c>
      <c r="H195" s="17">
        <v>1.3143994640000001</v>
      </c>
      <c r="J195" s="1"/>
      <c r="K195" s="1"/>
      <c r="L195" s="1"/>
      <c r="M195" s="1"/>
    </row>
    <row r="196" spans="1:13" ht="14.4">
      <c r="A196" s="24">
        <v>44466</v>
      </c>
      <c r="B196" s="14">
        <v>1615.6999510000001</v>
      </c>
      <c r="C196" s="14">
        <v>1635.5</v>
      </c>
      <c r="D196" s="14">
        <v>1608</v>
      </c>
      <c r="E196" s="15">
        <v>1625.099976</v>
      </c>
      <c r="F196" s="16">
        <v>1625.099976</v>
      </c>
      <c r="G196" s="17">
        <v>1.4597397E-2</v>
      </c>
      <c r="H196" s="17">
        <v>1.6373021130000001</v>
      </c>
      <c r="J196" s="1"/>
      <c r="K196" s="1"/>
      <c r="L196" s="1"/>
      <c r="M196" s="1"/>
    </row>
    <row r="197" spans="1:13" ht="14.4">
      <c r="A197" s="24">
        <v>44467</v>
      </c>
      <c r="B197" s="14">
        <v>1632</v>
      </c>
      <c r="C197" s="14">
        <v>1632</v>
      </c>
      <c r="D197" s="14">
        <v>1582</v>
      </c>
      <c r="E197" s="15">
        <v>1615.0500489999999</v>
      </c>
      <c r="F197" s="16">
        <v>1615.0500489999999</v>
      </c>
      <c r="G197" s="17">
        <v>-6.2033909999999999E-3</v>
      </c>
      <c r="H197" s="17">
        <v>1.499503467</v>
      </c>
      <c r="J197" s="1"/>
      <c r="K197" s="1"/>
      <c r="L197" s="1"/>
      <c r="M197" s="1"/>
    </row>
    <row r="198" spans="1:13" ht="14.4">
      <c r="A198" s="24">
        <v>44468</v>
      </c>
      <c r="B198" s="14">
        <v>1597</v>
      </c>
      <c r="C198" s="14">
        <v>1606.599976</v>
      </c>
      <c r="D198" s="14">
        <v>1585.150024</v>
      </c>
      <c r="E198" s="15">
        <v>1593.849976</v>
      </c>
      <c r="F198" s="16">
        <v>1593.849976</v>
      </c>
      <c r="G198" s="17">
        <v>-1.3213488000000001E-2</v>
      </c>
      <c r="H198" s="17">
        <v>1.2088206239999999</v>
      </c>
      <c r="J198" s="1"/>
      <c r="K198" s="1"/>
      <c r="L198" s="1"/>
      <c r="M198" s="1"/>
    </row>
    <row r="199" spans="1:13" ht="14.4">
      <c r="A199" s="24">
        <v>44469</v>
      </c>
      <c r="B199" s="14">
        <v>1586</v>
      </c>
      <c r="C199" s="14">
        <v>1606.349976</v>
      </c>
      <c r="D199" s="14">
        <v>1583.099976</v>
      </c>
      <c r="E199" s="15">
        <v>1594.9499510000001</v>
      </c>
      <c r="F199" s="16">
        <v>1594.9499510000001</v>
      </c>
      <c r="G199" s="17">
        <v>6.89899E-4</v>
      </c>
      <c r="H199" s="17">
        <v>1.2239028300000001</v>
      </c>
      <c r="J199" s="1"/>
      <c r="K199" s="1"/>
      <c r="L199" s="1"/>
      <c r="M199" s="1"/>
    </row>
    <row r="200" spans="1:13" ht="14.4">
      <c r="A200" s="24">
        <v>44470</v>
      </c>
      <c r="B200" s="14">
        <v>1583</v>
      </c>
      <c r="C200" s="14">
        <v>1589</v>
      </c>
      <c r="D200" s="14">
        <v>1565.25</v>
      </c>
      <c r="E200" s="15">
        <v>1582.6999510000001</v>
      </c>
      <c r="F200" s="16">
        <v>1582.6999510000001</v>
      </c>
      <c r="G200" s="17">
        <v>-7.7101390000000004E-3</v>
      </c>
      <c r="H200" s="17">
        <v>1.0559380860000001</v>
      </c>
      <c r="J200" s="1"/>
      <c r="K200" s="1"/>
      <c r="L200" s="1"/>
      <c r="M200" s="1"/>
    </row>
    <row r="201" spans="1:13" ht="14.4">
      <c r="A201" s="24">
        <v>44473</v>
      </c>
      <c r="B201" s="14">
        <v>1589</v>
      </c>
      <c r="C201" s="14">
        <v>1601.349976</v>
      </c>
      <c r="D201" s="14">
        <v>1583.599976</v>
      </c>
      <c r="E201" s="15">
        <v>1585.75</v>
      </c>
      <c r="F201" s="16">
        <v>1585.75</v>
      </c>
      <c r="G201" s="17">
        <v>1.925263E-3</v>
      </c>
      <c r="H201" s="17">
        <v>1.0977585510000001</v>
      </c>
      <c r="J201" s="1"/>
      <c r="K201" s="1"/>
      <c r="L201" s="1"/>
      <c r="M201" s="1"/>
    </row>
    <row r="202" spans="1:13" ht="14.4">
      <c r="A202" s="24">
        <v>44474</v>
      </c>
      <c r="B202" s="14">
        <v>1592</v>
      </c>
      <c r="C202" s="14">
        <v>1597.5</v>
      </c>
      <c r="D202" s="14">
        <v>1576.25</v>
      </c>
      <c r="E202" s="15">
        <v>1595.4499510000001</v>
      </c>
      <c r="F202" s="16">
        <v>1595.4499510000001</v>
      </c>
      <c r="G202" s="17">
        <v>6.0983160000000003E-3</v>
      </c>
      <c r="H202" s="17">
        <v>1.2307585329999999</v>
      </c>
      <c r="J202" s="1"/>
      <c r="K202" s="1"/>
      <c r="L202" s="1"/>
      <c r="M202" s="1"/>
    </row>
    <row r="203" spans="1:13" ht="14.4">
      <c r="A203" s="24">
        <v>44475</v>
      </c>
      <c r="B203" s="14">
        <v>1596</v>
      </c>
      <c r="C203" s="14">
        <v>1626.849976</v>
      </c>
      <c r="D203" s="14">
        <v>1587</v>
      </c>
      <c r="E203" s="15">
        <v>1614.900024</v>
      </c>
      <c r="F203" s="16">
        <v>1614.900024</v>
      </c>
      <c r="G203" s="17">
        <v>1.2117253E-2</v>
      </c>
      <c r="H203" s="17">
        <v>1.497446413</v>
      </c>
      <c r="J203" s="1"/>
      <c r="K203" s="1"/>
      <c r="L203" s="1"/>
      <c r="M203" s="1"/>
    </row>
    <row r="204" spans="1:13" ht="14.4">
      <c r="A204" s="24">
        <v>44476</v>
      </c>
      <c r="B204" s="14">
        <v>1626.599976</v>
      </c>
      <c r="C204" s="14">
        <v>1627.6999510000001</v>
      </c>
      <c r="D204" s="14">
        <v>1607</v>
      </c>
      <c r="E204" s="15">
        <v>1610.5</v>
      </c>
      <c r="F204" s="16">
        <v>1610.5</v>
      </c>
      <c r="G204" s="17">
        <v>-2.72836E-3</v>
      </c>
      <c r="H204" s="17">
        <v>1.4371158900000001</v>
      </c>
      <c r="J204" s="1"/>
      <c r="K204" s="1"/>
      <c r="L204" s="1"/>
      <c r="M204" s="1"/>
    </row>
    <row r="205" spans="1:13" ht="14.4">
      <c r="A205" s="24">
        <v>44477</v>
      </c>
      <c r="B205" s="14">
        <v>1612</v>
      </c>
      <c r="C205" s="14">
        <v>1622</v>
      </c>
      <c r="D205" s="14">
        <v>1600.150024</v>
      </c>
      <c r="E205" s="15">
        <v>1602.650024</v>
      </c>
      <c r="F205" s="16">
        <v>1602.650024</v>
      </c>
      <c r="G205" s="17">
        <v>-4.8861659999999999E-3</v>
      </c>
      <c r="H205" s="17">
        <v>1.329481669</v>
      </c>
      <c r="J205" s="1"/>
      <c r="K205" s="1"/>
      <c r="L205" s="1"/>
      <c r="M205" s="1"/>
    </row>
    <row r="206" spans="1:13" ht="14.4">
      <c r="A206" s="13">
        <v>44480</v>
      </c>
      <c r="B206" s="14">
        <v>1599.900024</v>
      </c>
      <c r="C206" s="14">
        <v>1645</v>
      </c>
      <c r="D206" s="14">
        <v>1599</v>
      </c>
      <c r="E206" s="15">
        <v>1633.8000489999999</v>
      </c>
      <c r="F206" s="16">
        <v>1633.8000489999999</v>
      </c>
      <c r="G206" s="17">
        <v>1.9250096000000001E-2</v>
      </c>
      <c r="H206" s="17">
        <v>1.75659236</v>
      </c>
      <c r="J206" s="1"/>
      <c r="K206" s="1"/>
      <c r="L206" s="1"/>
      <c r="M206" s="1"/>
    </row>
    <row r="207" spans="1:13" ht="14.4">
      <c r="A207" s="13">
        <v>44481</v>
      </c>
      <c r="B207" s="14">
        <v>1625</v>
      </c>
      <c r="C207" s="14">
        <v>1641.5500489999999</v>
      </c>
      <c r="D207" s="14">
        <v>1625</v>
      </c>
      <c r="E207" s="15">
        <v>1629.599976</v>
      </c>
      <c r="F207" s="16">
        <v>1629.599976</v>
      </c>
      <c r="G207" s="17">
        <v>-2.5740490000000001E-3</v>
      </c>
      <c r="H207" s="17">
        <v>1.6990034469999999</v>
      </c>
      <c r="J207" s="1"/>
      <c r="K207" s="1"/>
      <c r="L207" s="1"/>
      <c r="M207" s="1"/>
    </row>
    <row r="208" spans="1:13" ht="14.4">
      <c r="A208" s="13">
        <v>44482</v>
      </c>
      <c r="B208" s="14">
        <v>1637</v>
      </c>
      <c r="C208" s="14">
        <v>1648</v>
      </c>
      <c r="D208" s="14">
        <v>1630</v>
      </c>
      <c r="E208" s="15">
        <v>1639.400024</v>
      </c>
      <c r="F208" s="16">
        <v>1639.400024</v>
      </c>
      <c r="G208" s="17">
        <v>5.9957650000000001E-3</v>
      </c>
      <c r="H208" s="17">
        <v>1.8333759000000001</v>
      </c>
      <c r="J208" s="1"/>
      <c r="K208" s="1"/>
      <c r="L208" s="1"/>
      <c r="M208" s="1"/>
    </row>
    <row r="209" spans="1:13" ht="14.4">
      <c r="A209" s="13">
        <v>44483</v>
      </c>
      <c r="B209" s="14">
        <v>1638</v>
      </c>
      <c r="C209" s="14">
        <v>1690</v>
      </c>
      <c r="D209" s="14">
        <v>1638</v>
      </c>
      <c r="E209" s="15">
        <v>1687.400024</v>
      </c>
      <c r="F209" s="16">
        <v>1687.400024</v>
      </c>
      <c r="G209" s="17">
        <v>2.8858561000000001E-2</v>
      </c>
      <c r="H209" s="17">
        <v>2.4915234659999999</v>
      </c>
      <c r="J209" s="1"/>
      <c r="K209" s="1"/>
      <c r="L209" s="1"/>
      <c r="M209" s="1"/>
    </row>
    <row r="210" spans="1:13" ht="14.4">
      <c r="A210" s="13">
        <v>44487</v>
      </c>
      <c r="B210" s="14">
        <v>1705</v>
      </c>
      <c r="C210" s="14">
        <v>1725</v>
      </c>
      <c r="D210" s="14">
        <v>1667.0500489999999</v>
      </c>
      <c r="E210" s="15">
        <v>1670.3000489999999</v>
      </c>
      <c r="F210" s="16">
        <v>1670.3000489999999</v>
      </c>
      <c r="G210" s="17">
        <v>-1.0185616999999999E-2</v>
      </c>
      <c r="H210" s="17">
        <v>2.2570587390000001</v>
      </c>
      <c r="J210" s="1"/>
      <c r="K210" s="1"/>
      <c r="L210" s="1"/>
      <c r="M210" s="1"/>
    </row>
    <row r="211" spans="1:13" ht="14.4">
      <c r="A211" s="13">
        <v>44488</v>
      </c>
      <c r="B211" s="14">
        <v>1675.4499510000001</v>
      </c>
      <c r="C211" s="14">
        <v>1692.4499510000001</v>
      </c>
      <c r="D211" s="14">
        <v>1671</v>
      </c>
      <c r="E211" s="15">
        <v>1688.6999510000001</v>
      </c>
      <c r="F211" s="16">
        <v>1688.6999510000001</v>
      </c>
      <c r="G211" s="17">
        <v>1.0955693000000001E-2</v>
      </c>
      <c r="H211" s="17">
        <v>2.509347295</v>
      </c>
      <c r="J211" s="1"/>
      <c r="K211" s="1"/>
      <c r="L211" s="1"/>
      <c r="M211" s="1"/>
    </row>
    <row r="212" spans="1:13" ht="14.4">
      <c r="A212" s="13">
        <v>44489</v>
      </c>
      <c r="B212" s="14">
        <v>1689.099976</v>
      </c>
      <c r="C212" s="14">
        <v>1698.75</v>
      </c>
      <c r="D212" s="14">
        <v>1664.4499510000001</v>
      </c>
      <c r="E212" s="15">
        <v>1673.849976</v>
      </c>
      <c r="F212" s="16">
        <v>1673.849976</v>
      </c>
      <c r="G212" s="17">
        <v>-8.8326250000000002E-3</v>
      </c>
      <c r="H212" s="17">
        <v>2.3057332349999999</v>
      </c>
      <c r="J212" s="1"/>
      <c r="K212" s="1"/>
      <c r="L212" s="1"/>
      <c r="M212" s="1"/>
    </row>
    <row r="213" spans="1:13" ht="14.4">
      <c r="A213" s="13">
        <v>44490</v>
      </c>
      <c r="B213" s="14">
        <v>1671.8000489999999</v>
      </c>
      <c r="C213" s="14">
        <v>1681.9499510000001</v>
      </c>
      <c r="D213" s="14">
        <v>1660.849976</v>
      </c>
      <c r="E213" s="15">
        <v>1676.3000489999999</v>
      </c>
      <c r="F213" s="16">
        <v>1676.3000489999999</v>
      </c>
      <c r="G213" s="17">
        <v>1.4626649999999999E-3</v>
      </c>
      <c r="H213" s="17">
        <v>2.3393271840000001</v>
      </c>
      <c r="J213" s="1"/>
      <c r="K213" s="1"/>
      <c r="L213" s="1"/>
      <c r="M213" s="1"/>
    </row>
    <row r="214" spans="1:13" ht="14.4">
      <c r="A214" s="13">
        <v>44491</v>
      </c>
      <c r="B214" s="14">
        <v>1680.099976</v>
      </c>
      <c r="C214" s="14">
        <v>1708</v>
      </c>
      <c r="D214" s="14">
        <v>1670.75</v>
      </c>
      <c r="E214" s="15">
        <v>1680.75</v>
      </c>
      <c r="F214" s="16">
        <v>1680.75</v>
      </c>
      <c r="G214" s="17">
        <v>2.651109E-3</v>
      </c>
      <c r="H214" s="17">
        <v>2.400342277</v>
      </c>
      <c r="J214" s="1"/>
      <c r="K214" s="1"/>
      <c r="L214" s="1"/>
      <c r="M214" s="1"/>
    </row>
    <row r="215" spans="1:13" ht="14.4">
      <c r="A215" s="13">
        <v>44494</v>
      </c>
      <c r="B215" s="14">
        <v>1690</v>
      </c>
      <c r="C215" s="14">
        <v>1690</v>
      </c>
      <c r="D215" s="14">
        <v>1613.8000489999999</v>
      </c>
      <c r="E215" s="15">
        <v>1657</v>
      </c>
      <c r="F215" s="16">
        <v>1657</v>
      </c>
      <c r="G215" s="17">
        <v>-1.4231384E-2</v>
      </c>
      <c r="H215" s="17">
        <v>2.074696345</v>
      </c>
      <c r="J215" s="1"/>
      <c r="K215" s="1"/>
      <c r="L215" s="1"/>
      <c r="M215" s="1"/>
    </row>
    <row r="216" spans="1:13" ht="14.4">
      <c r="A216" s="13">
        <v>44495</v>
      </c>
      <c r="B216" s="14">
        <v>1650</v>
      </c>
      <c r="C216" s="14">
        <v>1673.849976</v>
      </c>
      <c r="D216" s="14">
        <v>1646.349976</v>
      </c>
      <c r="E216" s="15">
        <v>1652.75</v>
      </c>
      <c r="F216" s="16">
        <v>1652.75</v>
      </c>
      <c r="G216" s="17">
        <v>-2.5681710000000002E-3</v>
      </c>
      <c r="H216" s="17">
        <v>2.0164228629999998</v>
      </c>
      <c r="J216" s="1"/>
      <c r="K216" s="1"/>
      <c r="L216" s="1"/>
      <c r="M216" s="1"/>
    </row>
    <row r="217" spans="1:13" ht="14.4">
      <c r="A217" s="13">
        <v>44496</v>
      </c>
      <c r="B217" s="14">
        <v>1652.75</v>
      </c>
      <c r="C217" s="14">
        <v>1665.0500489999999</v>
      </c>
      <c r="D217" s="14">
        <v>1637.3000489999999</v>
      </c>
      <c r="E217" s="15">
        <v>1642.8000489999999</v>
      </c>
      <c r="F217" s="16">
        <v>1642.8000489999999</v>
      </c>
      <c r="G217" s="17">
        <v>-6.0384339999999996E-3</v>
      </c>
      <c r="H217" s="17">
        <v>1.879995029</v>
      </c>
      <c r="J217" s="1"/>
      <c r="K217" s="1"/>
      <c r="L217" s="1"/>
      <c r="M217" s="1"/>
    </row>
    <row r="218" spans="1:13" ht="14.4">
      <c r="A218" s="13">
        <v>44497</v>
      </c>
      <c r="B218" s="14">
        <v>1650</v>
      </c>
      <c r="C218" s="14">
        <v>1650</v>
      </c>
      <c r="D218" s="14">
        <v>1587.150024</v>
      </c>
      <c r="E218" s="15">
        <v>1593.599976</v>
      </c>
      <c r="F218" s="16">
        <v>1593.599976</v>
      </c>
      <c r="G218" s="17">
        <v>-3.0406539999999999E-2</v>
      </c>
      <c r="H218" s="17">
        <v>1.2053927719999999</v>
      </c>
      <c r="J218" s="1"/>
      <c r="K218" s="1"/>
      <c r="L218" s="1"/>
      <c r="M218" s="1"/>
    </row>
    <row r="219" spans="1:13" ht="14.4">
      <c r="A219" s="13">
        <v>44498</v>
      </c>
      <c r="B219" s="14">
        <v>1590</v>
      </c>
      <c r="C219" s="14">
        <v>1602</v>
      </c>
      <c r="D219" s="14">
        <v>1560</v>
      </c>
      <c r="E219" s="15">
        <v>1582.849976</v>
      </c>
      <c r="F219" s="16">
        <v>1582.849976</v>
      </c>
      <c r="G219" s="17">
        <v>-6.7685879999999999E-3</v>
      </c>
      <c r="H219" s="17">
        <v>1.0579951400000001</v>
      </c>
      <c r="J219" s="1"/>
      <c r="K219" s="1"/>
      <c r="L219" s="1"/>
      <c r="M219" s="1"/>
    </row>
    <row r="220" spans="1:13" ht="14.4">
      <c r="A220" s="24">
        <v>44501</v>
      </c>
      <c r="B220" s="14">
        <v>1585</v>
      </c>
      <c r="C220" s="14">
        <v>1611</v>
      </c>
      <c r="D220" s="14">
        <v>1583.5500489999999</v>
      </c>
      <c r="E220" s="15">
        <v>1605.3000489999999</v>
      </c>
      <c r="F220" s="16">
        <v>1605.3000489999999</v>
      </c>
      <c r="G220" s="17">
        <v>1.4083681000000001E-2</v>
      </c>
      <c r="H220" s="17">
        <v>1.3658172420000001</v>
      </c>
      <c r="J220" s="1"/>
      <c r="K220" s="1"/>
      <c r="L220" s="1"/>
      <c r="M220" s="1"/>
    </row>
    <row r="221" spans="1:13" ht="14.4">
      <c r="A221" s="24">
        <v>44502</v>
      </c>
      <c r="B221" s="14">
        <v>1606</v>
      </c>
      <c r="C221" s="14">
        <v>1622</v>
      </c>
      <c r="D221" s="14">
        <v>1600.0500489999999</v>
      </c>
      <c r="E221" s="15">
        <v>1606.75</v>
      </c>
      <c r="F221" s="16">
        <v>1606.75</v>
      </c>
      <c r="G221" s="17">
        <v>9.0282000000000003E-4</v>
      </c>
      <c r="H221" s="17">
        <v>1.385698112</v>
      </c>
      <c r="J221" s="1"/>
      <c r="K221" s="1"/>
      <c r="L221" s="1"/>
      <c r="M221" s="1"/>
    </row>
    <row r="222" spans="1:13" ht="14.4">
      <c r="A222" s="24">
        <v>44503</v>
      </c>
      <c r="B222" s="14">
        <v>1605.099976</v>
      </c>
      <c r="C222" s="14">
        <v>1609.900024</v>
      </c>
      <c r="D222" s="14">
        <v>1575.5500489999999</v>
      </c>
      <c r="E222" s="15">
        <v>1581.4499510000001</v>
      </c>
      <c r="F222" s="16">
        <v>1581.4499510000001</v>
      </c>
      <c r="G222" s="17">
        <v>-1.5871389E-2</v>
      </c>
      <c r="H222" s="17">
        <v>1.0387988269999999</v>
      </c>
      <c r="J222" s="1"/>
      <c r="K222" s="1"/>
      <c r="L222" s="1"/>
      <c r="M222" s="1"/>
    </row>
    <row r="223" spans="1:13" ht="14.4">
      <c r="A223" s="24">
        <v>44504</v>
      </c>
      <c r="B223" s="14">
        <v>1595</v>
      </c>
      <c r="C223" s="14">
        <v>1597.849976</v>
      </c>
      <c r="D223" s="14">
        <v>1590.099976</v>
      </c>
      <c r="E223" s="15">
        <v>1593.9499510000001</v>
      </c>
      <c r="F223" s="16">
        <v>1593.9499510000001</v>
      </c>
      <c r="G223" s="17">
        <v>7.8730650000000003E-3</v>
      </c>
      <c r="H223" s="17">
        <v>1.2101914220000001</v>
      </c>
      <c r="J223" s="1"/>
      <c r="K223" s="1"/>
      <c r="L223" s="1"/>
      <c r="M223" s="1"/>
    </row>
    <row r="224" spans="1:13" ht="14.4">
      <c r="A224" s="24">
        <v>44508</v>
      </c>
      <c r="B224" s="14">
        <v>1592.099976</v>
      </c>
      <c r="C224" s="14">
        <v>1604.6999510000001</v>
      </c>
      <c r="D224" s="14">
        <v>1570.4499510000001</v>
      </c>
      <c r="E224" s="15">
        <v>1600.25</v>
      </c>
      <c r="F224" s="16">
        <v>1600.25</v>
      </c>
      <c r="G224" s="17">
        <v>3.9446860000000002E-3</v>
      </c>
      <c r="H224" s="17">
        <v>1.2965739620000001</v>
      </c>
      <c r="J224" s="1"/>
      <c r="K224" s="1"/>
      <c r="L224" s="1"/>
      <c r="M224" s="1"/>
    </row>
    <row r="225" spans="1:13" ht="14.4">
      <c r="A225" s="24">
        <v>44509</v>
      </c>
      <c r="B225" s="14">
        <v>1594.599976</v>
      </c>
      <c r="C225" s="14">
        <v>1594.599976</v>
      </c>
      <c r="D225" s="14">
        <v>1569.0500489999999</v>
      </c>
      <c r="E225" s="15">
        <v>1572.25</v>
      </c>
      <c r="F225" s="16">
        <v>1572.25</v>
      </c>
      <c r="G225" s="17">
        <v>-1.7652153E-2</v>
      </c>
      <c r="H225" s="17">
        <v>0.91265454800000001</v>
      </c>
      <c r="J225" s="1"/>
      <c r="K225" s="1"/>
      <c r="L225" s="1"/>
      <c r="M225" s="1"/>
    </row>
    <row r="226" spans="1:13" ht="14.4">
      <c r="A226" s="13">
        <v>44510</v>
      </c>
      <c r="B226" s="14">
        <v>1568</v>
      </c>
      <c r="C226" s="14">
        <v>1569</v>
      </c>
      <c r="D226" s="14">
        <v>1550</v>
      </c>
      <c r="E226" s="15">
        <v>1555.25</v>
      </c>
      <c r="F226" s="16">
        <v>1555.25</v>
      </c>
      <c r="G226" s="17">
        <v>-1.087141E-2</v>
      </c>
      <c r="H226" s="17">
        <v>0.67956061800000001</v>
      </c>
      <c r="J226" s="1"/>
      <c r="K226" s="1"/>
      <c r="L226" s="1"/>
      <c r="M226" s="1"/>
    </row>
    <row r="227" spans="1:13" ht="14.4">
      <c r="A227" s="13">
        <v>44511</v>
      </c>
      <c r="B227" s="14">
        <v>1550.0500489999999</v>
      </c>
      <c r="C227" s="14">
        <v>1554.900024</v>
      </c>
      <c r="D227" s="14">
        <v>1535.599976</v>
      </c>
      <c r="E227" s="15">
        <v>1548.3000489999999</v>
      </c>
      <c r="F227" s="16">
        <v>1548.3000489999999</v>
      </c>
      <c r="G227" s="17">
        <v>-4.4787179999999996E-3</v>
      </c>
      <c r="H227" s="17">
        <v>0.584267007</v>
      </c>
      <c r="J227" s="1"/>
      <c r="K227" s="1"/>
      <c r="L227" s="1"/>
      <c r="M227" s="1"/>
    </row>
    <row r="228" spans="1:13" ht="14.4">
      <c r="A228" s="13">
        <v>44512</v>
      </c>
      <c r="B228" s="14">
        <v>1550</v>
      </c>
      <c r="C228" s="14">
        <v>1559.0500489999999</v>
      </c>
      <c r="D228" s="14">
        <v>1545.0500489999999</v>
      </c>
      <c r="E228" s="15">
        <v>1553</v>
      </c>
      <c r="F228" s="16">
        <v>1553</v>
      </c>
      <c r="G228" s="17">
        <v>3.0309579999999998E-3</v>
      </c>
      <c r="H228" s="17">
        <v>0.64870995099999995</v>
      </c>
      <c r="J228" s="1"/>
      <c r="K228" s="1"/>
      <c r="L228" s="1"/>
      <c r="M228" s="1"/>
    </row>
    <row r="229" spans="1:13" ht="14.4">
      <c r="A229" s="13">
        <v>44515</v>
      </c>
      <c r="B229" s="14">
        <v>1562.099976</v>
      </c>
      <c r="C229" s="14">
        <v>1571.849976</v>
      </c>
      <c r="D229" s="14">
        <v>1554.400024</v>
      </c>
      <c r="E229" s="15">
        <v>1557.25</v>
      </c>
      <c r="F229" s="16">
        <v>1557.25</v>
      </c>
      <c r="G229" s="17">
        <v>2.7329009999999998E-3</v>
      </c>
      <c r="H229" s="17">
        <v>0.70698343399999997</v>
      </c>
      <c r="J229" s="1"/>
      <c r="K229" s="1"/>
      <c r="L229" s="1"/>
      <c r="M229" s="1"/>
    </row>
    <row r="230" spans="1:13" ht="14.4">
      <c r="A230" s="13">
        <v>44516</v>
      </c>
      <c r="B230" s="14">
        <v>1555</v>
      </c>
      <c r="C230" s="14">
        <v>1557.1999510000001</v>
      </c>
      <c r="D230" s="14">
        <v>1541.599976</v>
      </c>
      <c r="E230" s="15">
        <v>1548</v>
      </c>
      <c r="F230" s="16">
        <v>1548</v>
      </c>
      <c r="G230" s="17">
        <v>-5.95767E-3</v>
      </c>
      <c r="H230" s="17">
        <v>0.58015291300000005</v>
      </c>
      <c r="J230" s="1"/>
      <c r="K230" s="1"/>
      <c r="L230" s="1"/>
      <c r="M230" s="1"/>
    </row>
    <row r="231" spans="1:13" ht="14.4">
      <c r="A231" s="13">
        <v>44517</v>
      </c>
      <c r="B231" s="14">
        <v>1536.900024</v>
      </c>
      <c r="C231" s="14">
        <v>1544</v>
      </c>
      <c r="D231" s="14">
        <v>1528.5</v>
      </c>
      <c r="E231" s="15">
        <v>1530.8000489999999</v>
      </c>
      <c r="F231" s="16">
        <v>1530.8000489999999</v>
      </c>
      <c r="G231" s="17">
        <v>-1.1173269E-2</v>
      </c>
      <c r="H231" s="17">
        <v>0.34431737299999998</v>
      </c>
      <c r="J231" s="1"/>
      <c r="K231" s="1"/>
      <c r="L231" s="1"/>
      <c r="M231" s="1"/>
    </row>
    <row r="232" spans="1:13" ht="14.4">
      <c r="A232" s="13">
        <v>44518</v>
      </c>
      <c r="B232" s="14">
        <v>1526.0500489999999</v>
      </c>
      <c r="C232" s="14">
        <v>1543.5</v>
      </c>
      <c r="D232" s="14">
        <v>1525.25</v>
      </c>
      <c r="E232" s="15">
        <v>1539.400024</v>
      </c>
      <c r="F232" s="16">
        <v>1539.400024</v>
      </c>
      <c r="G232" s="17">
        <v>5.6022390000000002E-3</v>
      </c>
      <c r="H232" s="17">
        <v>0.46223513599999999</v>
      </c>
      <c r="J232" s="1"/>
      <c r="K232" s="1"/>
      <c r="L232" s="1"/>
      <c r="M232" s="1"/>
    </row>
    <row r="233" spans="1:13" ht="14.4">
      <c r="A233" s="13">
        <v>44522</v>
      </c>
      <c r="B233" s="14">
        <v>1546</v>
      </c>
      <c r="C233" s="14">
        <v>1552.6999510000001</v>
      </c>
      <c r="D233" s="14">
        <v>1499.0500489999999</v>
      </c>
      <c r="E233" s="15">
        <v>1515.349976</v>
      </c>
      <c r="F233" s="16">
        <v>1515.349976</v>
      </c>
      <c r="G233" s="17">
        <v>-1.5746326000000001E-2</v>
      </c>
      <c r="H233" s="17">
        <v>0.132475125</v>
      </c>
      <c r="J233" s="1"/>
      <c r="K233" s="1"/>
      <c r="L233" s="1"/>
      <c r="M233" s="1"/>
    </row>
    <row r="234" spans="1:13" ht="14.4">
      <c r="A234" s="13">
        <v>44523</v>
      </c>
      <c r="B234" s="14">
        <v>1502</v>
      </c>
      <c r="C234" s="14">
        <v>1527.8000489999999</v>
      </c>
      <c r="D234" s="14">
        <v>1496.349976</v>
      </c>
      <c r="E234" s="15">
        <v>1515.5500489999999</v>
      </c>
      <c r="F234" s="16">
        <v>1515.5500489999999</v>
      </c>
      <c r="G234" s="17">
        <v>1.32022E-4</v>
      </c>
      <c r="H234" s="17">
        <v>0.13521840700000001</v>
      </c>
      <c r="J234" s="1"/>
      <c r="K234" s="1"/>
      <c r="L234" s="1"/>
      <c r="M234" s="1"/>
    </row>
    <row r="235" spans="1:13" ht="14.4">
      <c r="A235" s="13">
        <v>44524</v>
      </c>
      <c r="B235" s="14">
        <v>1524</v>
      </c>
      <c r="C235" s="14">
        <v>1536.349976</v>
      </c>
      <c r="D235" s="14">
        <v>1514.0500489999999</v>
      </c>
      <c r="E235" s="15">
        <v>1518.0500489999999</v>
      </c>
      <c r="F235" s="16">
        <v>1518.0500489999999</v>
      </c>
      <c r="G235" s="17">
        <v>1.6482070000000001E-3</v>
      </c>
      <c r="H235" s="17">
        <v>0.16949692599999999</v>
      </c>
      <c r="J235" s="1"/>
      <c r="K235" s="1"/>
      <c r="L235" s="1"/>
      <c r="M235" s="1"/>
    </row>
    <row r="236" spans="1:13" ht="14.4">
      <c r="A236" s="13">
        <v>44525</v>
      </c>
      <c r="B236" s="14">
        <v>1514.8000489999999</v>
      </c>
      <c r="C236" s="14">
        <v>1533.3000489999999</v>
      </c>
      <c r="D236" s="14">
        <v>1507</v>
      </c>
      <c r="E236" s="15">
        <v>1525.9499510000001</v>
      </c>
      <c r="F236" s="16">
        <v>1525.9499510000001</v>
      </c>
      <c r="G236" s="17">
        <v>5.1904860000000002E-3</v>
      </c>
      <c r="H236" s="17">
        <v>0.27781570300000002</v>
      </c>
      <c r="J236" s="1"/>
      <c r="K236" s="1"/>
      <c r="L236" s="1"/>
      <c r="M236" s="1"/>
    </row>
    <row r="237" spans="1:13" ht="14.4">
      <c r="A237" s="13">
        <v>44526</v>
      </c>
      <c r="B237" s="14">
        <v>1500</v>
      </c>
      <c r="C237" s="14">
        <v>1506.6999510000001</v>
      </c>
      <c r="D237" s="14">
        <v>1485</v>
      </c>
      <c r="E237" s="15">
        <v>1489.900024</v>
      </c>
      <c r="F237" s="16">
        <v>1489.900024</v>
      </c>
      <c r="G237" s="17">
        <v>-2.3908115000000001E-2</v>
      </c>
      <c r="H237" s="17">
        <v>-0.216479542</v>
      </c>
      <c r="J237" s="1"/>
      <c r="K237" s="1"/>
      <c r="L237" s="1"/>
      <c r="M237" s="1"/>
    </row>
    <row r="238" spans="1:13" ht="14.4">
      <c r="A238" s="13">
        <v>44529</v>
      </c>
      <c r="B238" s="14">
        <v>1494.8000489999999</v>
      </c>
      <c r="C238" s="14">
        <v>1507.650024</v>
      </c>
      <c r="D238" s="14">
        <v>1462</v>
      </c>
      <c r="E238" s="15">
        <v>1501.25</v>
      </c>
      <c r="F238" s="16">
        <v>1501.25</v>
      </c>
      <c r="G238" s="17">
        <v>7.5890749999999998E-3</v>
      </c>
      <c r="H238" s="17">
        <v>-6.0855394E-2</v>
      </c>
      <c r="J238" s="1"/>
      <c r="K238" s="1"/>
      <c r="L238" s="1"/>
      <c r="M238" s="1"/>
    </row>
    <row r="239" spans="1:13" ht="14.4">
      <c r="A239" s="13">
        <v>44530</v>
      </c>
      <c r="B239" s="14">
        <v>1495</v>
      </c>
      <c r="C239" s="14">
        <v>1529</v>
      </c>
      <c r="D239" s="14">
        <v>1486.5500489999999</v>
      </c>
      <c r="E239" s="15">
        <v>1493.5500489999999</v>
      </c>
      <c r="F239" s="16">
        <v>1493.5500489999999</v>
      </c>
      <c r="G239" s="17">
        <v>-5.1422250000000003E-3</v>
      </c>
      <c r="H239" s="17">
        <v>-0.16643256100000001</v>
      </c>
      <c r="J239" s="1"/>
      <c r="K239" s="1"/>
      <c r="L239" s="1"/>
      <c r="M239" s="1"/>
    </row>
    <row r="240" spans="1:13" ht="14.4">
      <c r="A240" s="24">
        <v>44531</v>
      </c>
      <c r="B240" s="14">
        <v>1495</v>
      </c>
      <c r="C240" s="14">
        <v>1507.0500489999999</v>
      </c>
      <c r="D240" s="14">
        <v>1489.099976</v>
      </c>
      <c r="E240" s="15">
        <v>1504.650024</v>
      </c>
      <c r="F240" s="16">
        <v>1504.650024</v>
      </c>
      <c r="G240" s="17">
        <v>7.4044599999999999E-3</v>
      </c>
      <c r="H240" s="17">
        <v>-1.4236278999999999E-2</v>
      </c>
      <c r="J240" s="1"/>
      <c r="K240" s="1"/>
      <c r="L240" s="1"/>
      <c r="M240" s="1"/>
    </row>
    <row r="241" spans="1:13" ht="14.4">
      <c r="A241" s="24">
        <v>44532</v>
      </c>
      <c r="B241" s="14">
        <v>1504.5</v>
      </c>
      <c r="C241" s="14">
        <v>1528.8000489999999</v>
      </c>
      <c r="D241" s="14">
        <v>1500</v>
      </c>
      <c r="E241" s="15">
        <v>1525.75</v>
      </c>
      <c r="F241" s="16">
        <v>1525.75</v>
      </c>
      <c r="G241" s="17">
        <v>1.3925763000000001E-2</v>
      </c>
      <c r="H241" s="17">
        <v>0.27507409300000002</v>
      </c>
      <c r="J241" s="1"/>
      <c r="K241" s="1"/>
      <c r="L241" s="1"/>
      <c r="M241" s="1"/>
    </row>
    <row r="242" spans="1:13" ht="14.4">
      <c r="A242" s="24">
        <v>44533</v>
      </c>
      <c r="B242" s="14">
        <v>1525.8000489999999</v>
      </c>
      <c r="C242" s="14">
        <v>1535.9499510000001</v>
      </c>
      <c r="D242" s="14">
        <v>1507.0500489999999</v>
      </c>
      <c r="E242" s="15">
        <v>1513.5500489999999</v>
      </c>
      <c r="F242" s="16">
        <v>1513.5500489999999</v>
      </c>
      <c r="G242" s="17">
        <v>-8.0281750000000002E-3</v>
      </c>
      <c r="H242" s="17">
        <v>0.107795592</v>
      </c>
      <c r="J242" s="1"/>
      <c r="K242" s="1"/>
      <c r="L242" s="1"/>
      <c r="M242" s="1"/>
    </row>
    <row r="243" spans="1:13" ht="14.4">
      <c r="A243" s="24">
        <v>44536</v>
      </c>
      <c r="B243" s="14">
        <v>1513</v>
      </c>
      <c r="C243" s="14">
        <v>1518.8000489999999</v>
      </c>
      <c r="D243" s="14">
        <v>1497.349976</v>
      </c>
      <c r="E243" s="15">
        <v>1503.8000489999999</v>
      </c>
      <c r="F243" s="16">
        <v>1503.8000489999999</v>
      </c>
      <c r="G243" s="17">
        <v>-6.4626470000000002E-3</v>
      </c>
      <c r="H243" s="17">
        <v>-2.5890633E-2</v>
      </c>
      <c r="J243" s="1"/>
      <c r="K243" s="1"/>
      <c r="L243" s="1"/>
      <c r="M243" s="1"/>
    </row>
    <row r="244" spans="1:13" ht="14.4">
      <c r="A244" s="24">
        <v>44537</v>
      </c>
      <c r="B244" s="14">
        <v>1513.9499510000001</v>
      </c>
      <c r="C244" s="14">
        <v>1532</v>
      </c>
      <c r="D244" s="14">
        <v>1509.900024</v>
      </c>
      <c r="E244" s="15">
        <v>1525.6999510000001</v>
      </c>
      <c r="F244" s="16">
        <v>1525.6999510000001</v>
      </c>
      <c r="G244" s="17">
        <v>1.4458018E-2</v>
      </c>
      <c r="H244" s="17">
        <v>0.27438785100000002</v>
      </c>
      <c r="J244" s="1"/>
      <c r="K244" s="1"/>
      <c r="L244" s="1"/>
      <c r="M244" s="1"/>
    </row>
    <row r="245" spans="1:13" ht="14.4">
      <c r="A245" s="24">
        <v>44538</v>
      </c>
      <c r="B245" s="14">
        <v>1536</v>
      </c>
      <c r="C245" s="14">
        <v>1555.0500489999999</v>
      </c>
      <c r="D245" s="14">
        <v>1534</v>
      </c>
      <c r="E245" s="15">
        <v>1553.8000489999999</v>
      </c>
      <c r="F245" s="16">
        <v>1553.8000489999999</v>
      </c>
      <c r="G245" s="17">
        <v>1.8250286000000001E-2</v>
      </c>
      <c r="H245" s="17">
        <v>0.65967974900000004</v>
      </c>
      <c r="J245" s="1"/>
      <c r="K245" s="1"/>
      <c r="L245" s="1"/>
      <c r="M245" s="1"/>
    </row>
    <row r="246" spans="1:13" ht="14.4">
      <c r="A246" s="24">
        <v>44539</v>
      </c>
      <c r="B246" s="14">
        <v>1545.1999510000001</v>
      </c>
      <c r="C246" s="14">
        <v>1554.6999510000001</v>
      </c>
      <c r="D246" s="14">
        <v>1522</v>
      </c>
      <c r="E246" s="15">
        <v>1526.849976</v>
      </c>
      <c r="F246" s="16">
        <v>1526.849976</v>
      </c>
      <c r="G246" s="17">
        <v>-1.7496800999999999E-2</v>
      </c>
      <c r="H246" s="17">
        <v>0.29015631200000003</v>
      </c>
      <c r="J246" s="1"/>
      <c r="K246" s="1"/>
      <c r="L246" s="1"/>
      <c r="M246" s="1"/>
    </row>
    <row r="247" spans="1:13" ht="14.4">
      <c r="A247" s="13">
        <v>44540</v>
      </c>
      <c r="B247" s="14">
        <v>1524.900024</v>
      </c>
      <c r="C247" s="14">
        <v>1528</v>
      </c>
      <c r="D247" s="14">
        <v>1508.4499510000001</v>
      </c>
      <c r="E247" s="15">
        <v>1522.5500489999999</v>
      </c>
      <c r="F247" s="31">
        <v>1522.5500489999999</v>
      </c>
      <c r="G247" s="17">
        <v>-2.8201810000000002E-3</v>
      </c>
      <c r="H247" s="17">
        <v>0.23119825999999999</v>
      </c>
      <c r="J247" s="14"/>
      <c r="K247" s="1"/>
      <c r="L247" s="1"/>
      <c r="M247" s="1"/>
    </row>
    <row r="248" spans="1:13" ht="13.2">
      <c r="F248" s="32"/>
      <c r="G248" s="33"/>
      <c r="H248" s="33"/>
    </row>
    <row r="249" spans="1:13" ht="13.2">
      <c r="F249" s="32"/>
      <c r="G249" s="33"/>
      <c r="H249" s="33"/>
    </row>
    <row r="250" spans="1:13" ht="13.2">
      <c r="F250" s="32"/>
      <c r="G250" s="33"/>
      <c r="H250" s="33"/>
    </row>
    <row r="251" spans="1:13" ht="13.2">
      <c r="F251" s="32"/>
      <c r="G251" s="33"/>
      <c r="H251" s="33"/>
    </row>
    <row r="252" spans="1:13" ht="13.2">
      <c r="F252" s="32"/>
      <c r="G252" s="33"/>
      <c r="H252" s="33"/>
    </row>
    <row r="253" spans="1:13" ht="13.2">
      <c r="F253" s="32"/>
      <c r="G253" s="33"/>
      <c r="H253" s="33"/>
    </row>
    <row r="254" spans="1:13" ht="13.2">
      <c r="F254" s="32"/>
      <c r="G254" s="33"/>
      <c r="H254" s="33"/>
    </row>
    <row r="255" spans="1:13" ht="13.2">
      <c r="F255" s="32"/>
      <c r="G255" s="33"/>
      <c r="H255" s="33"/>
    </row>
    <row r="256" spans="1:13" ht="13.2">
      <c r="F256" s="32"/>
      <c r="G256" s="33"/>
      <c r="H256" s="33"/>
    </row>
    <row r="257" spans="6:8" ht="13.2">
      <c r="F257" s="32"/>
      <c r="G257" s="33"/>
      <c r="H257" s="33"/>
    </row>
    <row r="258" spans="6:8" ht="13.2">
      <c r="F258" s="32"/>
      <c r="G258" s="33"/>
      <c r="H258" s="33"/>
    </row>
    <row r="259" spans="6:8" ht="13.2">
      <c r="F259" s="32"/>
      <c r="G259" s="33"/>
      <c r="H259" s="33"/>
    </row>
    <row r="260" spans="6:8" ht="13.2">
      <c r="F260" s="32"/>
      <c r="G260" s="33"/>
      <c r="H260" s="33"/>
    </row>
    <row r="261" spans="6:8" ht="13.2">
      <c r="F261" s="32"/>
      <c r="G261" s="33"/>
      <c r="H261" s="33"/>
    </row>
    <row r="262" spans="6:8" ht="13.2">
      <c r="F262" s="32"/>
      <c r="G262" s="33"/>
      <c r="H262" s="33"/>
    </row>
    <row r="263" spans="6:8" ht="13.2">
      <c r="F263" s="32"/>
      <c r="G263" s="33"/>
      <c r="H263" s="33"/>
    </row>
    <row r="264" spans="6:8" ht="13.2">
      <c r="F264" s="32"/>
      <c r="G264" s="33"/>
      <c r="H264" s="33"/>
    </row>
    <row r="265" spans="6:8" ht="13.2">
      <c r="F265" s="32"/>
      <c r="G265" s="33"/>
      <c r="H265" s="33"/>
    </row>
    <row r="266" spans="6:8" ht="13.2">
      <c r="F266" s="32"/>
      <c r="G266" s="33"/>
      <c r="H266" s="33"/>
    </row>
    <row r="267" spans="6:8" ht="13.2">
      <c r="F267" s="32"/>
      <c r="G267" s="33"/>
      <c r="H267" s="33"/>
    </row>
    <row r="268" spans="6:8" ht="13.2">
      <c r="F268" s="32"/>
      <c r="G268" s="33"/>
      <c r="H268" s="33"/>
    </row>
    <row r="269" spans="6:8" ht="13.2">
      <c r="F269" s="32"/>
      <c r="G269" s="33"/>
      <c r="H269" s="33"/>
    </row>
    <row r="270" spans="6:8" ht="13.2">
      <c r="F270" s="32"/>
      <c r="G270" s="33"/>
      <c r="H270" s="33"/>
    </row>
    <row r="271" spans="6:8" ht="13.2">
      <c r="F271" s="32"/>
      <c r="G271" s="33"/>
      <c r="H271" s="33"/>
    </row>
    <row r="272" spans="6:8" ht="13.2">
      <c r="F272" s="32"/>
      <c r="G272" s="33"/>
      <c r="H272" s="33"/>
    </row>
    <row r="273" spans="6:8" ht="13.2">
      <c r="F273" s="32"/>
      <c r="G273" s="33"/>
      <c r="H273" s="33"/>
    </row>
    <row r="274" spans="6:8" ht="13.2">
      <c r="F274" s="32"/>
      <c r="G274" s="33"/>
      <c r="H274" s="33"/>
    </row>
    <row r="275" spans="6:8" ht="13.2">
      <c r="F275" s="32"/>
      <c r="G275" s="33"/>
      <c r="H275" s="33"/>
    </row>
    <row r="276" spans="6:8" ht="13.2">
      <c r="F276" s="32"/>
      <c r="G276" s="33"/>
      <c r="H276" s="33"/>
    </row>
    <row r="277" spans="6:8" ht="13.2">
      <c r="F277" s="32"/>
      <c r="G277" s="33"/>
      <c r="H277" s="33"/>
    </row>
    <row r="278" spans="6:8" ht="13.2">
      <c r="F278" s="32"/>
      <c r="G278" s="33"/>
      <c r="H278" s="33"/>
    </row>
    <row r="279" spans="6:8" ht="13.2">
      <c r="F279" s="32"/>
      <c r="G279" s="33"/>
      <c r="H279" s="33"/>
    </row>
    <row r="280" spans="6:8" ht="13.2">
      <c r="F280" s="32"/>
      <c r="G280" s="33"/>
      <c r="H280" s="33"/>
    </row>
    <row r="281" spans="6:8" ht="13.2">
      <c r="F281" s="32"/>
      <c r="G281" s="33"/>
      <c r="H281" s="33"/>
    </row>
    <row r="282" spans="6:8" ht="13.2">
      <c r="F282" s="32"/>
      <c r="G282" s="33"/>
      <c r="H282" s="33"/>
    </row>
    <row r="283" spans="6:8" ht="13.2">
      <c r="F283" s="32"/>
      <c r="G283" s="33"/>
      <c r="H283" s="33"/>
    </row>
    <row r="284" spans="6:8" ht="13.2">
      <c r="F284" s="32"/>
      <c r="G284" s="33"/>
      <c r="H284" s="33"/>
    </row>
    <row r="285" spans="6:8" ht="13.2">
      <c r="F285" s="32"/>
      <c r="G285" s="33"/>
      <c r="H285" s="33"/>
    </row>
    <row r="286" spans="6:8" ht="13.2">
      <c r="F286" s="32"/>
      <c r="G286" s="33"/>
      <c r="H286" s="33"/>
    </row>
    <row r="287" spans="6:8" ht="13.2">
      <c r="F287" s="32"/>
      <c r="G287" s="33"/>
      <c r="H287" s="33"/>
    </row>
    <row r="288" spans="6:8" ht="13.2">
      <c r="F288" s="32"/>
      <c r="G288" s="33"/>
      <c r="H288" s="33"/>
    </row>
    <row r="289" spans="6:8" ht="13.2">
      <c r="F289" s="32"/>
      <c r="G289" s="33"/>
      <c r="H289" s="33"/>
    </row>
    <row r="290" spans="6:8" ht="13.2">
      <c r="F290" s="32"/>
      <c r="G290" s="33"/>
      <c r="H290" s="33"/>
    </row>
    <row r="291" spans="6:8" ht="13.2">
      <c r="F291" s="32"/>
      <c r="G291" s="33"/>
      <c r="H291" s="33"/>
    </row>
    <row r="292" spans="6:8" ht="13.2">
      <c r="F292" s="32"/>
      <c r="G292" s="33"/>
      <c r="H292" s="33"/>
    </row>
    <row r="293" spans="6:8" ht="13.2">
      <c r="F293" s="32"/>
      <c r="G293" s="33"/>
      <c r="H293" s="33"/>
    </row>
    <row r="294" spans="6:8" ht="13.2">
      <c r="F294" s="32"/>
      <c r="G294" s="33"/>
      <c r="H294" s="33"/>
    </row>
    <row r="295" spans="6:8" ht="13.2">
      <c r="F295" s="32"/>
      <c r="G295" s="33"/>
      <c r="H295" s="33"/>
    </row>
    <row r="296" spans="6:8" ht="13.2">
      <c r="F296" s="32"/>
      <c r="G296" s="33"/>
      <c r="H296" s="33"/>
    </row>
    <row r="297" spans="6:8" ht="13.2">
      <c r="F297" s="32"/>
      <c r="G297" s="33"/>
      <c r="H297" s="33"/>
    </row>
    <row r="298" spans="6:8" ht="13.2">
      <c r="F298" s="32"/>
      <c r="G298" s="33"/>
      <c r="H298" s="33"/>
    </row>
    <row r="299" spans="6:8" ht="13.2">
      <c r="F299" s="32"/>
      <c r="G299" s="33"/>
      <c r="H299" s="33"/>
    </row>
    <row r="300" spans="6:8" ht="13.2">
      <c r="F300" s="32"/>
      <c r="G300" s="33"/>
      <c r="H300" s="33"/>
    </row>
    <row r="301" spans="6:8" ht="13.2">
      <c r="F301" s="32"/>
      <c r="G301" s="33"/>
      <c r="H301" s="33"/>
    </row>
    <row r="302" spans="6:8" ht="13.2">
      <c r="F302" s="32"/>
      <c r="G302" s="33"/>
      <c r="H302" s="33"/>
    </row>
    <row r="303" spans="6:8" ht="13.2">
      <c r="F303" s="32"/>
      <c r="G303" s="33"/>
      <c r="H303" s="33"/>
    </row>
    <row r="304" spans="6:8" ht="13.2">
      <c r="F304" s="32"/>
      <c r="G304" s="33"/>
      <c r="H304" s="33"/>
    </row>
    <row r="305" spans="6:8" ht="13.2">
      <c r="F305" s="32"/>
      <c r="G305" s="33"/>
      <c r="H305" s="33"/>
    </row>
    <row r="306" spans="6:8" ht="13.2">
      <c r="F306" s="32"/>
      <c r="G306" s="33"/>
      <c r="H306" s="33"/>
    </row>
    <row r="307" spans="6:8" ht="13.2">
      <c r="F307" s="32"/>
      <c r="G307" s="33"/>
      <c r="H307" s="33"/>
    </row>
    <row r="308" spans="6:8" ht="13.2">
      <c r="F308" s="32"/>
      <c r="G308" s="33"/>
      <c r="H308" s="33"/>
    </row>
    <row r="309" spans="6:8" ht="13.2">
      <c r="F309" s="32"/>
      <c r="G309" s="33"/>
      <c r="H309" s="33"/>
    </row>
    <row r="310" spans="6:8" ht="13.2">
      <c r="F310" s="32"/>
      <c r="G310" s="33"/>
      <c r="H310" s="33"/>
    </row>
    <row r="311" spans="6:8" ht="13.2">
      <c r="F311" s="32"/>
      <c r="G311" s="33"/>
      <c r="H311" s="33"/>
    </row>
    <row r="312" spans="6:8" ht="13.2">
      <c r="F312" s="32"/>
      <c r="G312" s="33"/>
      <c r="H312" s="33"/>
    </row>
    <row r="313" spans="6:8" ht="13.2">
      <c r="F313" s="32"/>
      <c r="G313" s="33"/>
      <c r="H313" s="33"/>
    </row>
    <row r="314" spans="6:8" ht="13.2">
      <c r="F314" s="32"/>
      <c r="G314" s="33"/>
      <c r="H314" s="33"/>
    </row>
    <row r="315" spans="6:8" ht="13.2">
      <c r="F315" s="32"/>
      <c r="G315" s="33"/>
      <c r="H315" s="33"/>
    </row>
    <row r="316" spans="6:8" ht="13.2">
      <c r="F316" s="32"/>
      <c r="G316" s="33"/>
      <c r="H316" s="33"/>
    </row>
    <row r="317" spans="6:8" ht="13.2">
      <c r="F317" s="32"/>
      <c r="G317" s="33"/>
      <c r="H317" s="33"/>
    </row>
    <row r="318" spans="6:8" ht="13.2">
      <c r="F318" s="32"/>
      <c r="G318" s="33"/>
      <c r="H318" s="33"/>
    </row>
    <row r="319" spans="6:8" ht="13.2">
      <c r="F319" s="32"/>
      <c r="G319" s="33"/>
      <c r="H319" s="33"/>
    </row>
    <row r="320" spans="6:8" ht="13.2">
      <c r="F320" s="32"/>
      <c r="G320" s="33"/>
      <c r="H320" s="33"/>
    </row>
    <row r="321" spans="6:8" ht="13.2">
      <c r="F321" s="32"/>
      <c r="G321" s="33"/>
      <c r="H321" s="33"/>
    </row>
    <row r="322" spans="6:8" ht="13.2">
      <c r="F322" s="32"/>
      <c r="G322" s="33"/>
      <c r="H322" s="33"/>
    </row>
    <row r="323" spans="6:8" ht="13.2">
      <c r="F323" s="32"/>
      <c r="G323" s="33"/>
      <c r="H323" s="33"/>
    </row>
    <row r="324" spans="6:8" ht="13.2">
      <c r="F324" s="32"/>
      <c r="G324" s="33"/>
      <c r="H324" s="33"/>
    </row>
    <row r="325" spans="6:8" ht="13.2">
      <c r="F325" s="32"/>
      <c r="G325" s="33"/>
      <c r="H325" s="33"/>
    </row>
    <row r="326" spans="6:8" ht="13.2">
      <c r="F326" s="32"/>
      <c r="G326" s="33"/>
      <c r="H326" s="33"/>
    </row>
    <row r="327" spans="6:8" ht="13.2">
      <c r="F327" s="32"/>
      <c r="G327" s="33"/>
      <c r="H327" s="33"/>
    </row>
    <row r="328" spans="6:8" ht="13.2">
      <c r="F328" s="32"/>
      <c r="G328" s="33"/>
      <c r="H328" s="33"/>
    </row>
    <row r="329" spans="6:8" ht="13.2">
      <c r="F329" s="32"/>
      <c r="G329" s="33"/>
      <c r="H329" s="33"/>
    </row>
    <row r="330" spans="6:8" ht="13.2">
      <c r="F330" s="32"/>
      <c r="G330" s="33"/>
      <c r="H330" s="33"/>
    </row>
    <row r="331" spans="6:8" ht="13.2">
      <c r="F331" s="32"/>
      <c r="G331" s="33"/>
      <c r="H331" s="33"/>
    </row>
    <row r="332" spans="6:8" ht="13.2">
      <c r="F332" s="32"/>
      <c r="G332" s="33"/>
      <c r="H332" s="33"/>
    </row>
    <row r="333" spans="6:8" ht="13.2">
      <c r="F333" s="32"/>
      <c r="G333" s="33"/>
      <c r="H333" s="33"/>
    </row>
    <row r="334" spans="6:8" ht="13.2">
      <c r="F334" s="32"/>
      <c r="G334" s="33"/>
      <c r="H334" s="33"/>
    </row>
    <row r="335" spans="6:8" ht="13.2">
      <c r="F335" s="32"/>
      <c r="G335" s="33"/>
      <c r="H335" s="33"/>
    </row>
    <row r="336" spans="6:8" ht="13.2">
      <c r="F336" s="32"/>
      <c r="G336" s="33"/>
      <c r="H336" s="33"/>
    </row>
    <row r="337" spans="6:8" ht="13.2">
      <c r="F337" s="32"/>
      <c r="G337" s="33"/>
      <c r="H337" s="33"/>
    </row>
    <row r="338" spans="6:8" ht="13.2">
      <c r="F338" s="32"/>
      <c r="G338" s="33"/>
      <c r="H338" s="33"/>
    </row>
    <row r="339" spans="6:8" ht="13.2">
      <c r="F339" s="32"/>
      <c r="G339" s="33"/>
      <c r="H339" s="33"/>
    </row>
    <row r="340" spans="6:8" ht="13.2">
      <c r="F340" s="32"/>
      <c r="G340" s="33"/>
      <c r="H340" s="33"/>
    </row>
    <row r="341" spans="6:8" ht="13.2">
      <c r="F341" s="32"/>
      <c r="G341" s="33"/>
      <c r="H341" s="33"/>
    </row>
    <row r="342" spans="6:8" ht="13.2">
      <c r="F342" s="32"/>
      <c r="G342" s="33"/>
      <c r="H342" s="33"/>
    </row>
    <row r="343" spans="6:8" ht="13.2">
      <c r="F343" s="32"/>
      <c r="G343" s="33"/>
      <c r="H343" s="33"/>
    </row>
    <row r="344" spans="6:8" ht="13.2">
      <c r="F344" s="32"/>
      <c r="G344" s="33"/>
      <c r="H344" s="33"/>
    </row>
    <row r="345" spans="6:8" ht="13.2">
      <c r="F345" s="32"/>
      <c r="G345" s="33"/>
      <c r="H345" s="33"/>
    </row>
    <row r="346" spans="6:8" ht="13.2">
      <c r="F346" s="32"/>
      <c r="G346" s="33"/>
      <c r="H346" s="33"/>
    </row>
    <row r="347" spans="6:8" ht="13.2">
      <c r="F347" s="32"/>
      <c r="G347" s="33"/>
      <c r="H347" s="33"/>
    </row>
    <row r="348" spans="6:8" ht="13.2">
      <c r="F348" s="32"/>
      <c r="G348" s="33"/>
      <c r="H348" s="33"/>
    </row>
    <row r="349" spans="6:8" ht="13.2">
      <c r="F349" s="32"/>
      <c r="G349" s="33"/>
      <c r="H349" s="33"/>
    </row>
    <row r="350" spans="6:8" ht="13.2">
      <c r="F350" s="32"/>
      <c r="G350" s="33"/>
      <c r="H350" s="33"/>
    </row>
    <row r="351" spans="6:8" ht="13.2">
      <c r="F351" s="32"/>
      <c r="G351" s="33"/>
      <c r="H351" s="33"/>
    </row>
    <row r="352" spans="6:8" ht="13.2">
      <c r="F352" s="32"/>
      <c r="G352" s="33"/>
      <c r="H352" s="33"/>
    </row>
    <row r="353" spans="6:8" ht="13.2">
      <c r="F353" s="32"/>
      <c r="G353" s="33"/>
      <c r="H353" s="33"/>
    </row>
    <row r="354" spans="6:8" ht="13.2">
      <c r="F354" s="32"/>
      <c r="G354" s="33"/>
      <c r="H354" s="33"/>
    </row>
    <row r="355" spans="6:8" ht="13.2">
      <c r="F355" s="32"/>
      <c r="G355" s="33"/>
      <c r="H355" s="33"/>
    </row>
    <row r="356" spans="6:8" ht="13.2">
      <c r="F356" s="32"/>
      <c r="G356" s="33"/>
      <c r="H356" s="33"/>
    </row>
    <row r="357" spans="6:8" ht="13.2">
      <c r="F357" s="32"/>
      <c r="G357" s="33"/>
      <c r="H357" s="33"/>
    </row>
    <row r="358" spans="6:8" ht="13.2">
      <c r="F358" s="32"/>
      <c r="G358" s="33"/>
      <c r="H358" s="33"/>
    </row>
    <row r="359" spans="6:8" ht="13.2">
      <c r="F359" s="32"/>
      <c r="G359" s="33"/>
      <c r="H359" s="33"/>
    </row>
    <row r="360" spans="6:8" ht="13.2">
      <c r="F360" s="32"/>
      <c r="G360" s="33"/>
      <c r="H360" s="33"/>
    </row>
    <row r="361" spans="6:8" ht="13.2">
      <c r="F361" s="32"/>
      <c r="G361" s="33"/>
      <c r="H361" s="33"/>
    </row>
    <row r="362" spans="6:8" ht="13.2">
      <c r="F362" s="32"/>
      <c r="G362" s="33"/>
      <c r="H362" s="33"/>
    </row>
    <row r="363" spans="6:8" ht="13.2">
      <c r="F363" s="32"/>
      <c r="G363" s="33"/>
      <c r="H363" s="33"/>
    </row>
    <row r="364" spans="6:8" ht="13.2">
      <c r="F364" s="32"/>
      <c r="G364" s="33"/>
      <c r="H364" s="33"/>
    </row>
    <row r="365" spans="6:8" ht="13.2">
      <c r="F365" s="32"/>
      <c r="G365" s="33"/>
      <c r="H365" s="33"/>
    </row>
    <row r="366" spans="6:8" ht="13.2">
      <c r="F366" s="32"/>
      <c r="G366" s="33"/>
      <c r="H366" s="33"/>
    </row>
    <row r="367" spans="6:8" ht="13.2">
      <c r="F367" s="32"/>
      <c r="G367" s="33"/>
      <c r="H367" s="33"/>
    </row>
    <row r="368" spans="6:8" ht="13.2">
      <c r="F368" s="32"/>
      <c r="G368" s="33"/>
      <c r="H368" s="33"/>
    </row>
    <row r="369" spans="6:8" ht="13.2">
      <c r="F369" s="32"/>
      <c r="G369" s="33"/>
      <c r="H369" s="33"/>
    </row>
    <row r="370" spans="6:8" ht="13.2">
      <c r="F370" s="32"/>
      <c r="G370" s="33"/>
      <c r="H370" s="33"/>
    </row>
    <row r="371" spans="6:8" ht="13.2">
      <c r="F371" s="32"/>
      <c r="G371" s="33"/>
      <c r="H371" s="33"/>
    </row>
    <row r="372" spans="6:8" ht="13.2">
      <c r="F372" s="32"/>
      <c r="G372" s="33"/>
      <c r="H372" s="33"/>
    </row>
    <row r="373" spans="6:8" ht="13.2">
      <c r="F373" s="32"/>
      <c r="G373" s="33"/>
      <c r="H373" s="33"/>
    </row>
    <row r="374" spans="6:8" ht="13.2">
      <c r="F374" s="32"/>
      <c r="G374" s="33"/>
      <c r="H374" s="33"/>
    </row>
    <row r="375" spans="6:8" ht="13.2">
      <c r="F375" s="32"/>
      <c r="G375" s="33"/>
      <c r="H375" s="33"/>
    </row>
    <row r="376" spans="6:8" ht="13.2">
      <c r="F376" s="32"/>
      <c r="G376" s="33"/>
      <c r="H376" s="33"/>
    </row>
    <row r="377" spans="6:8" ht="13.2">
      <c r="F377" s="32"/>
      <c r="G377" s="33"/>
      <c r="H377" s="33"/>
    </row>
    <row r="378" spans="6:8" ht="13.2">
      <c r="F378" s="32"/>
      <c r="G378" s="33"/>
      <c r="H378" s="33"/>
    </row>
    <row r="379" spans="6:8" ht="13.2">
      <c r="F379" s="32"/>
      <c r="G379" s="33"/>
      <c r="H379" s="33"/>
    </row>
    <row r="380" spans="6:8" ht="13.2">
      <c r="F380" s="32"/>
      <c r="G380" s="33"/>
      <c r="H380" s="33"/>
    </row>
    <row r="381" spans="6:8" ht="13.2">
      <c r="F381" s="32"/>
      <c r="G381" s="33"/>
      <c r="H381" s="33"/>
    </row>
    <row r="382" spans="6:8" ht="13.2">
      <c r="F382" s="32"/>
      <c r="G382" s="33"/>
      <c r="H382" s="33"/>
    </row>
    <row r="383" spans="6:8" ht="13.2">
      <c r="F383" s="32"/>
      <c r="G383" s="33"/>
      <c r="H383" s="33"/>
    </row>
    <row r="384" spans="6:8" ht="13.2">
      <c r="F384" s="32"/>
      <c r="G384" s="33"/>
      <c r="H384" s="33"/>
    </row>
    <row r="385" spans="6:8" ht="13.2">
      <c r="F385" s="32"/>
      <c r="G385" s="33"/>
      <c r="H385" s="33"/>
    </row>
    <row r="386" spans="6:8" ht="13.2">
      <c r="F386" s="32"/>
      <c r="G386" s="33"/>
      <c r="H386" s="33"/>
    </row>
    <row r="387" spans="6:8" ht="13.2">
      <c r="F387" s="32"/>
      <c r="G387" s="33"/>
      <c r="H387" s="33"/>
    </row>
    <row r="388" spans="6:8" ht="13.2">
      <c r="F388" s="32"/>
      <c r="G388" s="33"/>
      <c r="H388" s="33"/>
    </row>
    <row r="389" spans="6:8" ht="13.2">
      <c r="F389" s="32"/>
      <c r="G389" s="33"/>
      <c r="H389" s="33"/>
    </row>
    <row r="390" spans="6:8" ht="13.2">
      <c r="F390" s="32"/>
      <c r="G390" s="33"/>
      <c r="H390" s="33"/>
    </row>
    <row r="391" spans="6:8" ht="13.2">
      <c r="F391" s="32"/>
      <c r="G391" s="33"/>
      <c r="H391" s="33"/>
    </row>
    <row r="392" spans="6:8" ht="13.2">
      <c r="F392" s="32"/>
      <c r="G392" s="33"/>
      <c r="H392" s="33"/>
    </row>
    <row r="393" spans="6:8" ht="13.2">
      <c r="F393" s="32"/>
      <c r="G393" s="33"/>
      <c r="H393" s="33"/>
    </row>
    <row r="394" spans="6:8" ht="13.2">
      <c r="F394" s="32"/>
      <c r="G394" s="33"/>
      <c r="H394" s="33"/>
    </row>
    <row r="395" spans="6:8" ht="13.2">
      <c r="F395" s="32"/>
      <c r="G395" s="33"/>
      <c r="H395" s="33"/>
    </row>
    <row r="396" spans="6:8" ht="13.2">
      <c r="F396" s="32"/>
      <c r="G396" s="33"/>
      <c r="H396" s="33"/>
    </row>
    <row r="397" spans="6:8" ht="13.2">
      <c r="F397" s="32"/>
      <c r="G397" s="33"/>
      <c r="H397" s="33"/>
    </row>
    <row r="398" spans="6:8" ht="13.2">
      <c r="F398" s="32"/>
      <c r="G398" s="33"/>
      <c r="H398" s="33"/>
    </row>
    <row r="399" spans="6:8" ht="13.2">
      <c r="F399" s="32"/>
      <c r="G399" s="33"/>
      <c r="H399" s="33"/>
    </row>
    <row r="400" spans="6:8" ht="13.2">
      <c r="F400" s="32"/>
      <c r="G400" s="33"/>
      <c r="H400" s="33"/>
    </row>
    <row r="401" spans="6:8" ht="13.2">
      <c r="F401" s="32"/>
      <c r="G401" s="33"/>
      <c r="H401" s="33"/>
    </row>
    <row r="402" spans="6:8" ht="13.2">
      <c r="F402" s="32"/>
      <c r="G402" s="33"/>
      <c r="H402" s="33"/>
    </row>
    <row r="403" spans="6:8" ht="13.2">
      <c r="F403" s="32"/>
      <c r="G403" s="33"/>
      <c r="H403" s="33"/>
    </row>
    <row r="404" spans="6:8" ht="13.2">
      <c r="F404" s="32"/>
      <c r="G404" s="33"/>
      <c r="H404" s="33"/>
    </row>
    <row r="405" spans="6:8" ht="13.2">
      <c r="F405" s="32"/>
      <c r="G405" s="33"/>
      <c r="H405" s="33"/>
    </row>
    <row r="406" spans="6:8" ht="13.2">
      <c r="F406" s="32"/>
      <c r="G406" s="33"/>
      <c r="H406" s="33"/>
    </row>
    <row r="407" spans="6:8" ht="13.2">
      <c r="F407" s="32"/>
      <c r="G407" s="33"/>
      <c r="H407" s="33"/>
    </row>
    <row r="408" spans="6:8" ht="13.2">
      <c r="F408" s="32"/>
      <c r="G408" s="33"/>
      <c r="H408" s="33"/>
    </row>
    <row r="409" spans="6:8" ht="13.2">
      <c r="F409" s="32"/>
      <c r="G409" s="33"/>
      <c r="H409" s="33"/>
    </row>
    <row r="410" spans="6:8" ht="13.2">
      <c r="F410" s="32"/>
      <c r="G410" s="33"/>
      <c r="H410" s="33"/>
    </row>
    <row r="411" spans="6:8" ht="13.2">
      <c r="F411" s="32"/>
      <c r="G411" s="33"/>
      <c r="H411" s="33"/>
    </row>
    <row r="412" spans="6:8" ht="13.2">
      <c r="F412" s="32"/>
      <c r="G412" s="33"/>
      <c r="H412" s="33"/>
    </row>
    <row r="413" spans="6:8" ht="13.2">
      <c r="F413" s="32"/>
      <c r="G413" s="33"/>
      <c r="H413" s="33"/>
    </row>
    <row r="414" spans="6:8" ht="13.2">
      <c r="F414" s="32"/>
      <c r="G414" s="33"/>
      <c r="H414" s="33"/>
    </row>
    <row r="415" spans="6:8" ht="13.2">
      <c r="F415" s="32"/>
      <c r="G415" s="33"/>
      <c r="H415" s="33"/>
    </row>
    <row r="416" spans="6:8" ht="13.2">
      <c r="F416" s="32"/>
      <c r="G416" s="33"/>
      <c r="H416" s="33"/>
    </row>
    <row r="417" spans="6:8" ht="13.2">
      <c r="F417" s="32"/>
      <c r="G417" s="33"/>
      <c r="H417" s="33"/>
    </row>
    <row r="418" spans="6:8" ht="13.2">
      <c r="F418" s="32"/>
      <c r="G418" s="33"/>
      <c r="H418" s="33"/>
    </row>
    <row r="419" spans="6:8" ht="13.2">
      <c r="F419" s="32"/>
      <c r="G419" s="33"/>
      <c r="H419" s="33"/>
    </row>
    <row r="420" spans="6:8" ht="13.2">
      <c r="F420" s="32"/>
      <c r="G420" s="33"/>
      <c r="H420" s="33"/>
    </row>
    <row r="421" spans="6:8" ht="13.2">
      <c r="F421" s="32"/>
      <c r="G421" s="33"/>
      <c r="H421" s="33"/>
    </row>
    <row r="422" spans="6:8" ht="13.2">
      <c r="F422" s="32"/>
      <c r="G422" s="33"/>
      <c r="H422" s="33"/>
    </row>
    <row r="423" spans="6:8" ht="13.2">
      <c r="F423" s="32"/>
      <c r="G423" s="33"/>
      <c r="H423" s="33"/>
    </row>
    <row r="424" spans="6:8" ht="13.2">
      <c r="F424" s="32"/>
      <c r="G424" s="33"/>
      <c r="H424" s="33"/>
    </row>
    <row r="425" spans="6:8" ht="13.2">
      <c r="F425" s="32"/>
      <c r="G425" s="33"/>
      <c r="H425" s="33"/>
    </row>
    <row r="426" spans="6:8" ht="13.2">
      <c r="F426" s="32"/>
      <c r="G426" s="33"/>
      <c r="H426" s="33"/>
    </row>
    <row r="427" spans="6:8" ht="13.2">
      <c r="F427" s="32"/>
      <c r="G427" s="33"/>
      <c r="H427" s="33"/>
    </row>
    <row r="428" spans="6:8" ht="13.2">
      <c r="F428" s="32"/>
      <c r="G428" s="33"/>
      <c r="H428" s="33"/>
    </row>
    <row r="429" spans="6:8" ht="13.2">
      <c r="F429" s="32"/>
      <c r="G429" s="33"/>
      <c r="H429" s="33"/>
    </row>
    <row r="430" spans="6:8" ht="13.2">
      <c r="F430" s="32"/>
      <c r="G430" s="33"/>
      <c r="H430" s="33"/>
    </row>
    <row r="431" spans="6:8" ht="13.2">
      <c r="F431" s="32"/>
      <c r="G431" s="33"/>
      <c r="H431" s="33"/>
    </row>
    <row r="432" spans="6:8" ht="13.2">
      <c r="F432" s="32"/>
      <c r="G432" s="33"/>
      <c r="H432" s="33"/>
    </row>
    <row r="433" spans="6:8" ht="13.2">
      <c r="F433" s="32"/>
      <c r="G433" s="33"/>
      <c r="H433" s="33"/>
    </row>
    <row r="434" spans="6:8" ht="13.2">
      <c r="F434" s="32"/>
      <c r="G434" s="33"/>
      <c r="H434" s="33"/>
    </row>
    <row r="435" spans="6:8" ht="13.2">
      <c r="F435" s="32"/>
      <c r="G435" s="33"/>
      <c r="H435" s="33"/>
    </row>
    <row r="436" spans="6:8" ht="13.2">
      <c r="F436" s="32"/>
      <c r="G436" s="33"/>
      <c r="H436" s="33"/>
    </row>
    <row r="437" spans="6:8" ht="13.2">
      <c r="F437" s="32"/>
      <c r="G437" s="33"/>
      <c r="H437" s="33"/>
    </row>
    <row r="438" spans="6:8" ht="13.2">
      <c r="F438" s="32"/>
      <c r="G438" s="33"/>
      <c r="H438" s="33"/>
    </row>
    <row r="439" spans="6:8" ht="13.2">
      <c r="F439" s="32"/>
      <c r="G439" s="33"/>
      <c r="H439" s="33"/>
    </row>
    <row r="440" spans="6:8" ht="13.2">
      <c r="F440" s="32"/>
      <c r="G440" s="33"/>
      <c r="H440" s="33"/>
    </row>
    <row r="441" spans="6:8" ht="13.2">
      <c r="F441" s="32"/>
      <c r="G441" s="33"/>
      <c r="H441" s="33"/>
    </row>
    <row r="442" spans="6:8" ht="13.2">
      <c r="F442" s="32"/>
      <c r="G442" s="33"/>
      <c r="H442" s="33"/>
    </row>
    <row r="443" spans="6:8" ht="13.2">
      <c r="F443" s="32"/>
      <c r="G443" s="33"/>
      <c r="H443" s="33"/>
    </row>
    <row r="444" spans="6:8" ht="13.2">
      <c r="F444" s="32"/>
      <c r="G444" s="33"/>
      <c r="H444" s="33"/>
    </row>
    <row r="445" spans="6:8" ht="13.2">
      <c r="F445" s="32"/>
      <c r="G445" s="33"/>
      <c r="H445" s="33"/>
    </row>
    <row r="446" spans="6:8" ht="13.2">
      <c r="F446" s="32"/>
      <c r="G446" s="33"/>
      <c r="H446" s="33"/>
    </row>
    <row r="447" spans="6:8" ht="13.2">
      <c r="F447" s="32"/>
      <c r="G447" s="33"/>
      <c r="H447" s="33"/>
    </row>
    <row r="448" spans="6:8" ht="13.2">
      <c r="F448" s="32"/>
      <c r="G448" s="33"/>
      <c r="H448" s="33"/>
    </row>
    <row r="449" spans="6:8" ht="13.2">
      <c r="F449" s="32"/>
      <c r="G449" s="33"/>
      <c r="H449" s="33"/>
    </row>
    <row r="450" spans="6:8" ht="13.2">
      <c r="F450" s="32"/>
      <c r="G450" s="33"/>
      <c r="H450" s="33"/>
    </row>
    <row r="451" spans="6:8" ht="13.2">
      <c r="F451" s="32"/>
      <c r="G451" s="33"/>
      <c r="H451" s="33"/>
    </row>
    <row r="452" spans="6:8" ht="13.2">
      <c r="F452" s="32"/>
      <c r="G452" s="33"/>
      <c r="H452" s="33"/>
    </row>
    <row r="453" spans="6:8" ht="13.2">
      <c r="F453" s="32"/>
      <c r="G453" s="33"/>
      <c r="H453" s="33"/>
    </row>
    <row r="454" spans="6:8" ht="13.2">
      <c r="F454" s="32"/>
      <c r="G454" s="33"/>
      <c r="H454" s="33"/>
    </row>
    <row r="455" spans="6:8" ht="13.2">
      <c r="F455" s="32"/>
      <c r="G455" s="33"/>
      <c r="H455" s="33"/>
    </row>
    <row r="456" spans="6:8" ht="13.2">
      <c r="F456" s="32"/>
      <c r="G456" s="33"/>
      <c r="H456" s="33"/>
    </row>
    <row r="457" spans="6:8" ht="13.2">
      <c r="F457" s="32"/>
      <c r="G457" s="33"/>
      <c r="H457" s="33"/>
    </row>
    <row r="458" spans="6:8" ht="13.2">
      <c r="F458" s="32"/>
      <c r="G458" s="33"/>
      <c r="H458" s="33"/>
    </row>
    <row r="459" spans="6:8" ht="13.2">
      <c r="F459" s="32"/>
      <c r="G459" s="33"/>
      <c r="H459" s="33"/>
    </row>
    <row r="460" spans="6:8" ht="13.2">
      <c r="F460" s="32"/>
      <c r="G460" s="33"/>
      <c r="H460" s="33"/>
    </row>
    <row r="461" spans="6:8" ht="13.2">
      <c r="F461" s="32"/>
      <c r="G461" s="33"/>
      <c r="H461" s="33"/>
    </row>
    <row r="462" spans="6:8" ht="13.2">
      <c r="F462" s="32"/>
      <c r="G462" s="33"/>
      <c r="H462" s="33"/>
    </row>
    <row r="463" spans="6:8" ht="13.2">
      <c r="F463" s="32"/>
      <c r="G463" s="33"/>
      <c r="H463" s="33"/>
    </row>
    <row r="464" spans="6:8" ht="13.2">
      <c r="F464" s="32"/>
      <c r="G464" s="33"/>
      <c r="H464" s="33"/>
    </row>
    <row r="465" spans="6:8" ht="13.2">
      <c r="F465" s="32"/>
      <c r="G465" s="33"/>
      <c r="H465" s="33"/>
    </row>
    <row r="466" spans="6:8" ht="13.2">
      <c r="F466" s="32"/>
      <c r="G466" s="33"/>
      <c r="H466" s="33"/>
    </row>
    <row r="467" spans="6:8" ht="13.2">
      <c r="F467" s="32"/>
      <c r="G467" s="33"/>
      <c r="H467" s="33"/>
    </row>
    <row r="468" spans="6:8" ht="13.2">
      <c r="F468" s="32"/>
      <c r="G468" s="33"/>
      <c r="H468" s="33"/>
    </row>
    <row r="469" spans="6:8" ht="13.2">
      <c r="F469" s="32"/>
      <c r="G469" s="33"/>
      <c r="H469" s="33"/>
    </row>
    <row r="470" spans="6:8" ht="13.2">
      <c r="F470" s="32"/>
      <c r="G470" s="33"/>
      <c r="H470" s="33"/>
    </row>
    <row r="471" spans="6:8" ht="13.2">
      <c r="F471" s="32"/>
      <c r="G471" s="33"/>
      <c r="H471" s="33"/>
    </row>
    <row r="472" spans="6:8" ht="13.2">
      <c r="F472" s="32"/>
      <c r="G472" s="33"/>
      <c r="H472" s="33"/>
    </row>
    <row r="473" spans="6:8" ht="13.2">
      <c r="F473" s="32"/>
      <c r="G473" s="33"/>
      <c r="H473" s="33"/>
    </row>
    <row r="474" spans="6:8" ht="13.2">
      <c r="F474" s="32"/>
      <c r="G474" s="33"/>
      <c r="H474" s="33"/>
    </row>
    <row r="475" spans="6:8" ht="13.2">
      <c r="F475" s="32"/>
      <c r="G475" s="33"/>
      <c r="H475" s="33"/>
    </row>
    <row r="476" spans="6:8" ht="13.2">
      <c r="F476" s="32"/>
      <c r="G476" s="33"/>
      <c r="H476" s="33"/>
    </row>
    <row r="477" spans="6:8" ht="13.2">
      <c r="F477" s="32"/>
      <c r="G477" s="33"/>
      <c r="H477" s="33"/>
    </row>
    <row r="478" spans="6:8" ht="13.2">
      <c r="F478" s="32"/>
      <c r="G478" s="33"/>
      <c r="H478" s="33"/>
    </row>
    <row r="479" spans="6:8" ht="13.2">
      <c r="F479" s="32"/>
      <c r="G479" s="33"/>
      <c r="H479" s="33"/>
    </row>
    <row r="480" spans="6:8" ht="13.2">
      <c r="F480" s="32"/>
      <c r="G480" s="33"/>
      <c r="H480" s="33"/>
    </row>
    <row r="481" spans="6:8" ht="13.2">
      <c r="F481" s="32"/>
      <c r="G481" s="33"/>
      <c r="H481" s="33"/>
    </row>
    <row r="482" spans="6:8" ht="13.2">
      <c r="F482" s="32"/>
      <c r="G482" s="33"/>
      <c r="H482" s="33"/>
    </row>
    <row r="483" spans="6:8" ht="13.2">
      <c r="F483" s="32"/>
      <c r="G483" s="33"/>
      <c r="H483" s="33"/>
    </row>
    <row r="484" spans="6:8" ht="13.2">
      <c r="F484" s="32"/>
      <c r="G484" s="33"/>
      <c r="H484" s="33"/>
    </row>
    <row r="485" spans="6:8" ht="13.2">
      <c r="F485" s="32"/>
      <c r="G485" s="33"/>
      <c r="H485" s="33"/>
    </row>
    <row r="486" spans="6:8" ht="13.2">
      <c r="F486" s="32"/>
      <c r="G486" s="33"/>
      <c r="H486" s="33"/>
    </row>
    <row r="487" spans="6:8" ht="13.2">
      <c r="F487" s="32"/>
      <c r="G487" s="33"/>
      <c r="H487" s="33"/>
    </row>
    <row r="488" spans="6:8" ht="13.2">
      <c r="F488" s="32"/>
      <c r="G488" s="33"/>
      <c r="H488" s="33"/>
    </row>
    <row r="489" spans="6:8" ht="13.2">
      <c r="F489" s="32"/>
      <c r="G489" s="33"/>
      <c r="H489" s="33"/>
    </row>
    <row r="490" spans="6:8" ht="13.2">
      <c r="F490" s="32"/>
      <c r="G490" s="33"/>
      <c r="H490" s="33"/>
    </row>
    <row r="491" spans="6:8" ht="13.2">
      <c r="F491" s="32"/>
      <c r="G491" s="33"/>
      <c r="H491" s="33"/>
    </row>
    <row r="492" spans="6:8" ht="13.2">
      <c r="F492" s="32"/>
      <c r="G492" s="33"/>
      <c r="H492" s="33"/>
    </row>
    <row r="493" spans="6:8" ht="13.2">
      <c r="F493" s="32"/>
      <c r="G493" s="33"/>
      <c r="H493" s="33"/>
    </row>
    <row r="494" spans="6:8" ht="13.2">
      <c r="F494" s="32"/>
      <c r="G494" s="33"/>
      <c r="H494" s="33"/>
    </row>
    <row r="495" spans="6:8" ht="13.2">
      <c r="F495" s="32"/>
      <c r="G495" s="33"/>
      <c r="H495" s="33"/>
    </row>
    <row r="496" spans="6:8" ht="13.2">
      <c r="F496" s="32"/>
      <c r="G496" s="33"/>
      <c r="H496" s="33"/>
    </row>
    <row r="497" spans="6:8" ht="13.2">
      <c r="F497" s="32"/>
      <c r="G497" s="33"/>
      <c r="H497" s="33"/>
    </row>
    <row r="498" spans="6:8" ht="13.2">
      <c r="F498" s="32"/>
      <c r="G498" s="33"/>
      <c r="H498" s="33"/>
    </row>
    <row r="499" spans="6:8" ht="13.2">
      <c r="F499" s="32"/>
      <c r="G499" s="33"/>
      <c r="H499" s="33"/>
    </row>
    <row r="500" spans="6:8" ht="13.2">
      <c r="F500" s="32"/>
      <c r="G500" s="33"/>
      <c r="H500" s="33"/>
    </row>
    <row r="501" spans="6:8" ht="13.2">
      <c r="F501" s="32"/>
      <c r="G501" s="33"/>
      <c r="H501" s="33"/>
    </row>
    <row r="502" spans="6:8" ht="13.2">
      <c r="F502" s="32"/>
      <c r="G502" s="33"/>
      <c r="H502" s="33"/>
    </row>
    <row r="503" spans="6:8" ht="13.2">
      <c r="F503" s="32"/>
      <c r="G503" s="33"/>
      <c r="H503" s="33"/>
    </row>
    <row r="504" spans="6:8" ht="13.2">
      <c r="F504" s="32"/>
      <c r="G504" s="33"/>
      <c r="H504" s="33"/>
    </row>
    <row r="505" spans="6:8" ht="13.2">
      <c r="F505" s="32"/>
      <c r="G505" s="33"/>
      <c r="H505" s="33"/>
    </row>
    <row r="506" spans="6:8" ht="13.2">
      <c r="F506" s="32"/>
      <c r="G506" s="33"/>
      <c r="H506" s="33"/>
    </row>
    <row r="507" spans="6:8" ht="13.2">
      <c r="F507" s="32"/>
      <c r="G507" s="33"/>
      <c r="H507" s="33"/>
    </row>
    <row r="508" spans="6:8" ht="13.2">
      <c r="F508" s="32"/>
      <c r="G508" s="33"/>
      <c r="H508" s="33"/>
    </row>
    <row r="509" spans="6:8" ht="13.2">
      <c r="F509" s="32"/>
      <c r="G509" s="33"/>
      <c r="H509" s="33"/>
    </row>
    <row r="510" spans="6:8" ht="13.2">
      <c r="F510" s="32"/>
      <c r="G510" s="33"/>
      <c r="H510" s="33"/>
    </row>
    <row r="511" spans="6:8" ht="13.2">
      <c r="F511" s="32"/>
      <c r="G511" s="33"/>
      <c r="H511" s="33"/>
    </row>
    <row r="512" spans="6:8" ht="13.2">
      <c r="F512" s="32"/>
      <c r="G512" s="33"/>
      <c r="H512" s="33"/>
    </row>
    <row r="513" spans="6:8" ht="13.2">
      <c r="F513" s="32"/>
      <c r="G513" s="33"/>
      <c r="H513" s="33"/>
    </row>
    <row r="514" spans="6:8" ht="13.2">
      <c r="F514" s="32"/>
      <c r="G514" s="33"/>
      <c r="H514" s="33"/>
    </row>
    <row r="515" spans="6:8" ht="13.2">
      <c r="F515" s="32"/>
      <c r="G515" s="33"/>
      <c r="H515" s="33"/>
    </row>
    <row r="516" spans="6:8" ht="13.2">
      <c r="F516" s="32"/>
      <c r="G516" s="33"/>
      <c r="H516" s="33"/>
    </row>
    <row r="517" spans="6:8" ht="13.2">
      <c r="F517" s="32"/>
      <c r="G517" s="33"/>
      <c r="H517" s="33"/>
    </row>
    <row r="518" spans="6:8" ht="13.2">
      <c r="F518" s="32"/>
      <c r="G518" s="33"/>
      <c r="H518" s="33"/>
    </row>
    <row r="519" spans="6:8" ht="13.2">
      <c r="F519" s="32"/>
      <c r="G519" s="33"/>
      <c r="H519" s="33"/>
    </row>
    <row r="520" spans="6:8" ht="13.2">
      <c r="F520" s="32"/>
      <c r="G520" s="33"/>
      <c r="H520" s="33"/>
    </row>
    <row r="521" spans="6:8" ht="13.2">
      <c r="F521" s="32"/>
      <c r="G521" s="33"/>
      <c r="H521" s="33"/>
    </row>
    <row r="522" spans="6:8" ht="13.2">
      <c r="F522" s="32"/>
      <c r="G522" s="33"/>
      <c r="H522" s="33"/>
    </row>
    <row r="523" spans="6:8" ht="13.2">
      <c r="F523" s="32"/>
      <c r="G523" s="33"/>
      <c r="H523" s="33"/>
    </row>
    <row r="524" spans="6:8" ht="13.2">
      <c r="F524" s="32"/>
      <c r="G524" s="33"/>
      <c r="H524" s="33"/>
    </row>
    <row r="525" spans="6:8" ht="13.2">
      <c r="F525" s="32"/>
      <c r="G525" s="33"/>
      <c r="H525" s="33"/>
    </row>
    <row r="526" spans="6:8" ht="13.2">
      <c r="F526" s="32"/>
      <c r="G526" s="33"/>
      <c r="H526" s="33"/>
    </row>
    <row r="527" spans="6:8" ht="13.2">
      <c r="F527" s="32"/>
      <c r="G527" s="33"/>
      <c r="H527" s="33"/>
    </row>
    <row r="528" spans="6:8" ht="13.2">
      <c r="F528" s="32"/>
      <c r="G528" s="33"/>
      <c r="H528" s="33"/>
    </row>
    <row r="529" spans="6:8" ht="13.2">
      <c r="F529" s="32"/>
      <c r="G529" s="33"/>
      <c r="H529" s="33"/>
    </row>
    <row r="530" spans="6:8" ht="13.2">
      <c r="F530" s="32"/>
      <c r="G530" s="33"/>
      <c r="H530" s="33"/>
    </row>
    <row r="531" spans="6:8" ht="13.2">
      <c r="F531" s="32"/>
      <c r="G531" s="33"/>
      <c r="H531" s="33"/>
    </row>
    <row r="532" spans="6:8" ht="13.2">
      <c r="F532" s="32"/>
      <c r="G532" s="33"/>
      <c r="H532" s="33"/>
    </row>
    <row r="533" spans="6:8" ht="13.2">
      <c r="F533" s="32"/>
      <c r="G533" s="33"/>
      <c r="H533" s="33"/>
    </row>
    <row r="534" spans="6:8" ht="13.2">
      <c r="F534" s="32"/>
      <c r="G534" s="33"/>
      <c r="H534" s="33"/>
    </row>
    <row r="535" spans="6:8" ht="13.2">
      <c r="F535" s="32"/>
      <c r="G535" s="33"/>
      <c r="H535" s="33"/>
    </row>
    <row r="536" spans="6:8" ht="13.2">
      <c r="F536" s="32"/>
      <c r="G536" s="33"/>
      <c r="H536" s="33"/>
    </row>
    <row r="537" spans="6:8" ht="13.2">
      <c r="F537" s="32"/>
      <c r="G537" s="33"/>
      <c r="H537" s="33"/>
    </row>
    <row r="538" spans="6:8" ht="13.2">
      <c r="F538" s="32"/>
      <c r="G538" s="33"/>
      <c r="H538" s="33"/>
    </row>
    <row r="539" spans="6:8" ht="13.2">
      <c r="F539" s="32"/>
      <c r="G539" s="33"/>
      <c r="H539" s="33"/>
    </row>
    <row r="540" spans="6:8" ht="13.2">
      <c r="F540" s="32"/>
      <c r="G540" s="33"/>
      <c r="H540" s="33"/>
    </row>
    <row r="541" spans="6:8" ht="13.2">
      <c r="F541" s="32"/>
      <c r="G541" s="33"/>
      <c r="H541" s="33"/>
    </row>
    <row r="542" spans="6:8" ht="13.2">
      <c r="F542" s="32"/>
      <c r="G542" s="33"/>
      <c r="H542" s="33"/>
    </row>
    <row r="543" spans="6:8" ht="13.2">
      <c r="F543" s="32"/>
      <c r="G543" s="33"/>
      <c r="H543" s="33"/>
    </row>
    <row r="544" spans="6:8" ht="13.2">
      <c r="F544" s="32"/>
      <c r="G544" s="33"/>
      <c r="H544" s="33"/>
    </row>
    <row r="545" spans="6:8" ht="13.2">
      <c r="F545" s="32"/>
      <c r="G545" s="33"/>
      <c r="H545" s="33"/>
    </row>
    <row r="546" spans="6:8" ht="13.2">
      <c r="F546" s="32"/>
      <c r="G546" s="33"/>
      <c r="H546" s="33"/>
    </row>
    <row r="547" spans="6:8" ht="13.2">
      <c r="F547" s="32"/>
      <c r="G547" s="33"/>
      <c r="H547" s="33"/>
    </row>
    <row r="548" spans="6:8" ht="13.2">
      <c r="F548" s="32"/>
      <c r="G548" s="33"/>
      <c r="H548" s="33"/>
    </row>
    <row r="549" spans="6:8" ht="13.2">
      <c r="F549" s="32"/>
      <c r="G549" s="33"/>
      <c r="H549" s="33"/>
    </row>
    <row r="550" spans="6:8" ht="13.2">
      <c r="F550" s="32"/>
      <c r="G550" s="33"/>
      <c r="H550" s="33"/>
    </row>
    <row r="551" spans="6:8" ht="13.2">
      <c r="F551" s="32"/>
      <c r="G551" s="33"/>
      <c r="H551" s="33"/>
    </row>
    <row r="552" spans="6:8" ht="13.2">
      <c r="F552" s="32"/>
      <c r="G552" s="33"/>
      <c r="H552" s="33"/>
    </row>
    <row r="553" spans="6:8" ht="13.2">
      <c r="F553" s="32"/>
      <c r="G553" s="33"/>
      <c r="H553" s="33"/>
    </row>
    <row r="554" spans="6:8" ht="13.2">
      <c r="F554" s="32"/>
      <c r="G554" s="33"/>
      <c r="H554" s="33"/>
    </row>
    <row r="555" spans="6:8" ht="13.2">
      <c r="F555" s="32"/>
      <c r="G555" s="33"/>
      <c r="H555" s="33"/>
    </row>
    <row r="556" spans="6:8" ht="13.2">
      <c r="F556" s="32"/>
      <c r="G556" s="33"/>
      <c r="H556" s="33"/>
    </row>
    <row r="557" spans="6:8" ht="13.2">
      <c r="F557" s="32"/>
      <c r="G557" s="33"/>
      <c r="H557" s="33"/>
    </row>
    <row r="558" spans="6:8" ht="13.2">
      <c r="F558" s="32"/>
      <c r="G558" s="33"/>
      <c r="H558" s="33"/>
    </row>
    <row r="559" spans="6:8" ht="13.2">
      <c r="F559" s="32"/>
      <c r="G559" s="33"/>
      <c r="H559" s="33"/>
    </row>
    <row r="560" spans="6:8" ht="13.2">
      <c r="F560" s="32"/>
      <c r="G560" s="33"/>
      <c r="H560" s="33"/>
    </row>
    <row r="561" spans="6:8" ht="13.2">
      <c r="F561" s="32"/>
      <c r="G561" s="33"/>
      <c r="H561" s="33"/>
    </row>
    <row r="562" spans="6:8" ht="13.2">
      <c r="F562" s="32"/>
      <c r="G562" s="33"/>
      <c r="H562" s="33"/>
    </row>
    <row r="563" spans="6:8" ht="13.2">
      <c r="F563" s="32"/>
      <c r="G563" s="33"/>
      <c r="H563" s="33"/>
    </row>
    <row r="564" spans="6:8" ht="13.2">
      <c r="F564" s="32"/>
      <c r="G564" s="33"/>
      <c r="H564" s="33"/>
    </row>
    <row r="565" spans="6:8" ht="13.2">
      <c r="F565" s="32"/>
      <c r="G565" s="33"/>
      <c r="H565" s="33"/>
    </row>
    <row r="566" spans="6:8" ht="13.2">
      <c r="F566" s="32"/>
      <c r="G566" s="33"/>
      <c r="H566" s="33"/>
    </row>
    <row r="567" spans="6:8" ht="13.2">
      <c r="F567" s="32"/>
      <c r="G567" s="33"/>
      <c r="H567" s="33"/>
    </row>
    <row r="568" spans="6:8" ht="13.2">
      <c r="F568" s="32"/>
      <c r="G568" s="33"/>
      <c r="H568" s="33"/>
    </row>
    <row r="569" spans="6:8" ht="13.2">
      <c r="F569" s="32"/>
      <c r="G569" s="33"/>
      <c r="H569" s="33"/>
    </row>
    <row r="570" spans="6:8" ht="13.2">
      <c r="F570" s="32"/>
      <c r="G570" s="33"/>
      <c r="H570" s="33"/>
    </row>
    <row r="571" spans="6:8" ht="13.2">
      <c r="F571" s="32"/>
      <c r="G571" s="33"/>
      <c r="H571" s="33"/>
    </row>
    <row r="572" spans="6:8" ht="13.2">
      <c r="F572" s="32"/>
      <c r="G572" s="33"/>
      <c r="H572" s="33"/>
    </row>
    <row r="573" spans="6:8" ht="13.2">
      <c r="F573" s="32"/>
      <c r="G573" s="33"/>
      <c r="H573" s="33"/>
    </row>
    <row r="574" spans="6:8" ht="13.2">
      <c r="F574" s="32"/>
      <c r="G574" s="33"/>
      <c r="H574" s="33"/>
    </row>
    <row r="575" spans="6:8" ht="13.2">
      <c r="F575" s="32"/>
      <c r="G575" s="33"/>
      <c r="H575" s="33"/>
    </row>
    <row r="576" spans="6:8" ht="13.2">
      <c r="F576" s="32"/>
      <c r="G576" s="33"/>
      <c r="H576" s="33"/>
    </row>
    <row r="577" spans="6:8" ht="13.2">
      <c r="F577" s="32"/>
      <c r="G577" s="33"/>
      <c r="H577" s="33"/>
    </row>
    <row r="578" spans="6:8" ht="13.2">
      <c r="F578" s="32"/>
      <c r="G578" s="33"/>
      <c r="H578" s="33"/>
    </row>
    <row r="579" spans="6:8" ht="13.2">
      <c r="F579" s="32"/>
      <c r="G579" s="33"/>
      <c r="H579" s="33"/>
    </row>
    <row r="580" spans="6:8" ht="13.2">
      <c r="F580" s="32"/>
      <c r="G580" s="33"/>
      <c r="H580" s="33"/>
    </row>
    <row r="581" spans="6:8" ht="13.2">
      <c r="F581" s="32"/>
      <c r="G581" s="33"/>
      <c r="H581" s="33"/>
    </row>
    <row r="582" spans="6:8" ht="13.2">
      <c r="F582" s="32"/>
      <c r="G582" s="33"/>
      <c r="H582" s="33"/>
    </row>
    <row r="583" spans="6:8" ht="13.2">
      <c r="F583" s="32"/>
      <c r="G583" s="33"/>
      <c r="H583" s="33"/>
    </row>
    <row r="584" spans="6:8" ht="13.2">
      <c r="F584" s="32"/>
      <c r="G584" s="33"/>
      <c r="H584" s="33"/>
    </row>
    <row r="585" spans="6:8" ht="13.2">
      <c r="F585" s="32"/>
      <c r="G585" s="33"/>
      <c r="H585" s="33"/>
    </row>
    <row r="586" spans="6:8" ht="13.2">
      <c r="F586" s="32"/>
      <c r="G586" s="33"/>
      <c r="H586" s="33"/>
    </row>
    <row r="587" spans="6:8" ht="13.2">
      <c r="F587" s="32"/>
      <c r="G587" s="33"/>
      <c r="H587" s="33"/>
    </row>
    <row r="588" spans="6:8" ht="13.2">
      <c r="F588" s="32"/>
      <c r="G588" s="33"/>
      <c r="H588" s="33"/>
    </row>
    <row r="589" spans="6:8" ht="13.2">
      <c r="F589" s="32"/>
      <c r="G589" s="33"/>
      <c r="H589" s="33"/>
    </row>
    <row r="590" spans="6:8" ht="13.2">
      <c r="F590" s="32"/>
      <c r="G590" s="33"/>
      <c r="H590" s="33"/>
    </row>
    <row r="591" spans="6:8" ht="13.2">
      <c r="F591" s="32"/>
      <c r="G591" s="33"/>
      <c r="H591" s="33"/>
    </row>
    <row r="592" spans="6:8" ht="13.2">
      <c r="F592" s="32"/>
      <c r="G592" s="33"/>
      <c r="H592" s="33"/>
    </row>
    <row r="593" spans="6:8" ht="13.2">
      <c r="F593" s="32"/>
      <c r="G593" s="33"/>
      <c r="H593" s="33"/>
    </row>
    <row r="594" spans="6:8" ht="13.2">
      <c r="F594" s="32"/>
      <c r="G594" s="33"/>
      <c r="H594" s="33"/>
    </row>
    <row r="595" spans="6:8" ht="13.2">
      <c r="F595" s="32"/>
      <c r="G595" s="33"/>
      <c r="H595" s="33"/>
    </row>
    <row r="596" spans="6:8" ht="13.2">
      <c r="F596" s="32"/>
      <c r="G596" s="33"/>
      <c r="H596" s="33"/>
    </row>
    <row r="597" spans="6:8" ht="13.2">
      <c r="F597" s="32"/>
      <c r="G597" s="33"/>
      <c r="H597" s="33"/>
    </row>
    <row r="598" spans="6:8" ht="13.2">
      <c r="F598" s="32"/>
      <c r="G598" s="33"/>
      <c r="H598" s="33"/>
    </row>
    <row r="599" spans="6:8" ht="13.2">
      <c r="F599" s="32"/>
      <c r="G599" s="33"/>
      <c r="H599" s="33"/>
    </row>
    <row r="600" spans="6:8" ht="13.2">
      <c r="F600" s="32"/>
      <c r="G600" s="33"/>
      <c r="H600" s="33"/>
    </row>
    <row r="601" spans="6:8" ht="13.2">
      <c r="F601" s="32"/>
      <c r="G601" s="33"/>
      <c r="H601" s="33"/>
    </row>
    <row r="602" spans="6:8" ht="13.2">
      <c r="F602" s="32"/>
      <c r="G602" s="33"/>
      <c r="H602" s="33"/>
    </row>
    <row r="603" spans="6:8" ht="13.2">
      <c r="F603" s="32"/>
      <c r="G603" s="33"/>
      <c r="H603" s="33"/>
    </row>
    <row r="604" spans="6:8" ht="13.2">
      <c r="F604" s="32"/>
      <c r="G604" s="33"/>
      <c r="H604" s="33"/>
    </row>
    <row r="605" spans="6:8" ht="13.2">
      <c r="F605" s="32"/>
      <c r="G605" s="33"/>
      <c r="H605" s="33"/>
    </row>
    <row r="606" spans="6:8" ht="13.2">
      <c r="F606" s="32"/>
      <c r="G606" s="33"/>
      <c r="H606" s="33"/>
    </row>
    <row r="607" spans="6:8" ht="13.2">
      <c r="F607" s="32"/>
      <c r="G607" s="33"/>
      <c r="H607" s="33"/>
    </row>
    <row r="608" spans="6:8" ht="13.2">
      <c r="F608" s="32"/>
      <c r="G608" s="33"/>
      <c r="H608" s="33"/>
    </row>
    <row r="609" spans="6:8" ht="13.2">
      <c r="F609" s="32"/>
      <c r="G609" s="33"/>
      <c r="H609" s="33"/>
    </row>
    <row r="610" spans="6:8" ht="13.2">
      <c r="F610" s="32"/>
      <c r="G610" s="33"/>
      <c r="H610" s="33"/>
    </row>
    <row r="611" spans="6:8" ht="13.2">
      <c r="F611" s="32"/>
      <c r="G611" s="33"/>
      <c r="H611" s="33"/>
    </row>
    <row r="612" spans="6:8" ht="13.2">
      <c r="F612" s="32"/>
      <c r="G612" s="33"/>
      <c r="H612" s="33"/>
    </row>
    <row r="613" spans="6:8" ht="13.2">
      <c r="F613" s="32"/>
      <c r="G613" s="33"/>
      <c r="H613" s="33"/>
    </row>
    <row r="614" spans="6:8" ht="13.2">
      <c r="F614" s="32"/>
      <c r="G614" s="33"/>
      <c r="H614" s="33"/>
    </row>
    <row r="615" spans="6:8" ht="13.2">
      <c r="F615" s="32"/>
      <c r="G615" s="33"/>
      <c r="H615" s="33"/>
    </row>
    <row r="616" spans="6:8" ht="13.2">
      <c r="F616" s="32"/>
      <c r="G616" s="33"/>
      <c r="H616" s="33"/>
    </row>
    <row r="617" spans="6:8" ht="13.2">
      <c r="F617" s="32"/>
      <c r="G617" s="33"/>
      <c r="H617" s="33"/>
    </row>
    <row r="618" spans="6:8" ht="13.2">
      <c r="F618" s="32"/>
      <c r="G618" s="33"/>
      <c r="H618" s="33"/>
    </row>
    <row r="619" spans="6:8" ht="13.2">
      <c r="F619" s="32"/>
      <c r="G619" s="33"/>
      <c r="H619" s="33"/>
    </row>
    <row r="620" spans="6:8" ht="13.2">
      <c r="F620" s="32"/>
      <c r="G620" s="33"/>
      <c r="H620" s="33"/>
    </row>
    <row r="621" spans="6:8" ht="13.2">
      <c r="F621" s="32"/>
      <c r="G621" s="33"/>
      <c r="H621" s="33"/>
    </row>
    <row r="622" spans="6:8" ht="13.2">
      <c r="F622" s="32"/>
      <c r="G622" s="33"/>
      <c r="H622" s="33"/>
    </row>
    <row r="623" spans="6:8" ht="13.2">
      <c r="F623" s="32"/>
      <c r="G623" s="33"/>
      <c r="H623" s="33"/>
    </row>
    <row r="624" spans="6:8" ht="13.2">
      <c r="F624" s="32"/>
      <c r="G624" s="33"/>
      <c r="H624" s="33"/>
    </row>
    <row r="625" spans="6:8" ht="13.2">
      <c r="F625" s="32"/>
      <c r="G625" s="33"/>
      <c r="H625" s="33"/>
    </row>
    <row r="626" spans="6:8" ht="13.2">
      <c r="F626" s="32"/>
      <c r="G626" s="33"/>
      <c r="H626" s="33"/>
    </row>
    <row r="627" spans="6:8" ht="13.2">
      <c r="F627" s="32"/>
      <c r="G627" s="33"/>
      <c r="H627" s="33"/>
    </row>
    <row r="628" spans="6:8" ht="13.2">
      <c r="F628" s="32"/>
      <c r="G628" s="33"/>
      <c r="H628" s="33"/>
    </row>
    <row r="629" spans="6:8" ht="13.2">
      <c r="F629" s="32"/>
      <c r="G629" s="33"/>
      <c r="H629" s="33"/>
    </row>
    <row r="630" spans="6:8" ht="13.2">
      <c r="F630" s="32"/>
      <c r="G630" s="33"/>
      <c r="H630" s="33"/>
    </row>
    <row r="631" spans="6:8" ht="13.2">
      <c r="F631" s="32"/>
      <c r="G631" s="33"/>
      <c r="H631" s="33"/>
    </row>
    <row r="632" spans="6:8" ht="13.2">
      <c r="F632" s="32"/>
      <c r="G632" s="33"/>
      <c r="H632" s="33"/>
    </row>
    <row r="633" spans="6:8" ht="13.2">
      <c r="F633" s="32"/>
      <c r="G633" s="33"/>
      <c r="H633" s="33"/>
    </row>
    <row r="634" spans="6:8" ht="13.2">
      <c r="F634" s="32"/>
      <c r="G634" s="33"/>
      <c r="H634" s="33"/>
    </row>
    <row r="635" spans="6:8" ht="13.2">
      <c r="F635" s="32"/>
      <c r="G635" s="33"/>
      <c r="H635" s="33"/>
    </row>
    <row r="636" spans="6:8" ht="13.2">
      <c r="F636" s="32"/>
      <c r="G636" s="33"/>
      <c r="H636" s="33"/>
    </row>
    <row r="637" spans="6:8" ht="13.2">
      <c r="F637" s="32"/>
      <c r="G637" s="33"/>
      <c r="H637" s="33"/>
    </row>
    <row r="638" spans="6:8" ht="13.2">
      <c r="F638" s="32"/>
      <c r="G638" s="33"/>
      <c r="H638" s="33"/>
    </row>
    <row r="639" spans="6:8" ht="13.2">
      <c r="F639" s="32"/>
      <c r="G639" s="33"/>
      <c r="H639" s="33"/>
    </row>
    <row r="640" spans="6:8" ht="13.2">
      <c r="F640" s="32"/>
      <c r="G640" s="33"/>
      <c r="H640" s="33"/>
    </row>
    <row r="641" spans="6:8" ht="13.2">
      <c r="F641" s="32"/>
      <c r="G641" s="33"/>
      <c r="H641" s="33"/>
    </row>
    <row r="642" spans="6:8" ht="13.2">
      <c r="F642" s="32"/>
      <c r="G642" s="33"/>
      <c r="H642" s="33"/>
    </row>
    <row r="643" spans="6:8" ht="13.2">
      <c r="F643" s="32"/>
      <c r="G643" s="33"/>
      <c r="H643" s="33"/>
    </row>
    <row r="644" spans="6:8" ht="13.2">
      <c r="F644" s="32"/>
      <c r="G644" s="33"/>
      <c r="H644" s="33"/>
    </row>
    <row r="645" spans="6:8" ht="13.2">
      <c r="F645" s="32"/>
      <c r="G645" s="33"/>
      <c r="H645" s="33"/>
    </row>
    <row r="646" spans="6:8" ht="13.2">
      <c r="F646" s="32"/>
      <c r="G646" s="33"/>
      <c r="H646" s="33"/>
    </row>
    <row r="647" spans="6:8" ht="13.2">
      <c r="F647" s="32"/>
      <c r="G647" s="33"/>
      <c r="H647" s="33"/>
    </row>
    <row r="648" spans="6:8" ht="13.2">
      <c r="F648" s="32"/>
      <c r="G648" s="33"/>
      <c r="H648" s="33"/>
    </row>
    <row r="649" spans="6:8" ht="13.2">
      <c r="F649" s="32"/>
      <c r="G649" s="33"/>
      <c r="H649" s="33"/>
    </row>
    <row r="650" spans="6:8" ht="13.2">
      <c r="F650" s="32"/>
      <c r="G650" s="33"/>
      <c r="H650" s="33"/>
    </row>
    <row r="651" spans="6:8" ht="13.2">
      <c r="F651" s="32"/>
      <c r="G651" s="33"/>
      <c r="H651" s="33"/>
    </row>
    <row r="652" spans="6:8" ht="13.2">
      <c r="F652" s="32"/>
      <c r="G652" s="33"/>
      <c r="H652" s="33"/>
    </row>
    <row r="653" spans="6:8" ht="13.2">
      <c r="F653" s="32"/>
      <c r="G653" s="33"/>
      <c r="H653" s="33"/>
    </row>
    <row r="654" spans="6:8" ht="13.2">
      <c r="F654" s="32"/>
      <c r="G654" s="33"/>
      <c r="H654" s="33"/>
    </row>
    <row r="655" spans="6:8" ht="13.2">
      <c r="F655" s="32"/>
      <c r="G655" s="33"/>
      <c r="H655" s="33"/>
    </row>
    <row r="656" spans="6:8" ht="13.2">
      <c r="F656" s="32"/>
      <c r="G656" s="33"/>
      <c r="H656" s="33"/>
    </row>
    <row r="657" spans="6:8" ht="13.2">
      <c r="F657" s="32"/>
      <c r="G657" s="33"/>
      <c r="H657" s="33"/>
    </row>
    <row r="658" spans="6:8" ht="13.2">
      <c r="F658" s="32"/>
      <c r="G658" s="33"/>
      <c r="H658" s="33"/>
    </row>
    <row r="659" spans="6:8" ht="13.2">
      <c r="F659" s="32"/>
      <c r="G659" s="33"/>
      <c r="H659" s="33"/>
    </row>
    <row r="660" spans="6:8" ht="13.2">
      <c r="F660" s="32"/>
      <c r="G660" s="33"/>
      <c r="H660" s="33"/>
    </row>
    <row r="661" spans="6:8" ht="13.2">
      <c r="F661" s="32"/>
      <c r="G661" s="33"/>
      <c r="H661" s="33"/>
    </row>
    <row r="662" spans="6:8" ht="13.2">
      <c r="F662" s="32"/>
      <c r="G662" s="33"/>
      <c r="H662" s="33"/>
    </row>
    <row r="663" spans="6:8" ht="13.2">
      <c r="F663" s="32"/>
      <c r="G663" s="33"/>
      <c r="H663" s="33"/>
    </row>
    <row r="664" spans="6:8" ht="13.2">
      <c r="F664" s="32"/>
      <c r="G664" s="33"/>
      <c r="H664" s="33"/>
    </row>
    <row r="665" spans="6:8" ht="13.2">
      <c r="F665" s="32"/>
      <c r="G665" s="33"/>
      <c r="H665" s="33"/>
    </row>
    <row r="666" spans="6:8" ht="13.2">
      <c r="F666" s="32"/>
      <c r="G666" s="33"/>
      <c r="H666" s="33"/>
    </row>
    <row r="667" spans="6:8" ht="13.2">
      <c r="F667" s="32"/>
      <c r="G667" s="33"/>
      <c r="H667" s="33"/>
    </row>
    <row r="668" spans="6:8" ht="13.2">
      <c r="F668" s="32"/>
      <c r="G668" s="33"/>
      <c r="H668" s="33"/>
    </row>
    <row r="669" spans="6:8" ht="13.2">
      <c r="F669" s="32"/>
      <c r="G669" s="33"/>
      <c r="H669" s="33"/>
    </row>
    <row r="670" spans="6:8" ht="13.2">
      <c r="F670" s="32"/>
      <c r="G670" s="33"/>
      <c r="H670" s="33"/>
    </row>
    <row r="671" spans="6:8" ht="13.2">
      <c r="F671" s="32"/>
      <c r="G671" s="33"/>
      <c r="H671" s="33"/>
    </row>
    <row r="672" spans="6:8" ht="13.2">
      <c r="F672" s="32"/>
      <c r="G672" s="33"/>
      <c r="H672" s="33"/>
    </row>
    <row r="673" spans="6:8" ht="13.2">
      <c r="F673" s="32"/>
      <c r="G673" s="33"/>
      <c r="H673" s="33"/>
    </row>
    <row r="674" spans="6:8" ht="13.2">
      <c r="F674" s="32"/>
      <c r="G674" s="33"/>
      <c r="H674" s="33"/>
    </row>
    <row r="675" spans="6:8" ht="13.2">
      <c r="F675" s="32"/>
      <c r="G675" s="33"/>
      <c r="H675" s="33"/>
    </row>
    <row r="676" spans="6:8" ht="13.2">
      <c r="F676" s="32"/>
      <c r="G676" s="33"/>
      <c r="H676" s="33"/>
    </row>
    <row r="677" spans="6:8" ht="13.2">
      <c r="F677" s="32"/>
      <c r="G677" s="33"/>
      <c r="H677" s="33"/>
    </row>
    <row r="678" spans="6:8" ht="13.2">
      <c r="F678" s="32"/>
      <c r="G678" s="33"/>
      <c r="H678" s="33"/>
    </row>
    <row r="679" spans="6:8" ht="13.2">
      <c r="F679" s="32"/>
      <c r="G679" s="33"/>
      <c r="H679" s="33"/>
    </row>
    <row r="680" spans="6:8" ht="13.2">
      <c r="F680" s="32"/>
      <c r="G680" s="33"/>
      <c r="H680" s="33"/>
    </row>
    <row r="681" spans="6:8" ht="13.2">
      <c r="F681" s="32"/>
      <c r="G681" s="33"/>
      <c r="H681" s="33"/>
    </row>
    <row r="682" spans="6:8" ht="13.2">
      <c r="F682" s="32"/>
      <c r="G682" s="33"/>
      <c r="H682" s="33"/>
    </row>
    <row r="683" spans="6:8" ht="13.2">
      <c r="F683" s="32"/>
      <c r="G683" s="33"/>
      <c r="H683" s="33"/>
    </row>
    <row r="684" spans="6:8" ht="13.2">
      <c r="F684" s="32"/>
      <c r="G684" s="33"/>
      <c r="H684" s="33"/>
    </row>
    <row r="685" spans="6:8" ht="13.2">
      <c r="F685" s="32"/>
      <c r="G685" s="33"/>
      <c r="H685" s="33"/>
    </row>
    <row r="686" spans="6:8" ht="13.2">
      <c r="F686" s="32"/>
      <c r="G686" s="33"/>
      <c r="H686" s="33"/>
    </row>
    <row r="687" spans="6:8" ht="13.2">
      <c r="F687" s="32"/>
      <c r="G687" s="33"/>
      <c r="H687" s="33"/>
    </row>
    <row r="688" spans="6:8" ht="13.2">
      <c r="F688" s="32"/>
      <c r="G688" s="33"/>
      <c r="H688" s="33"/>
    </row>
    <row r="689" spans="6:8" ht="13.2">
      <c r="F689" s="32"/>
      <c r="G689" s="33"/>
      <c r="H689" s="33"/>
    </row>
    <row r="690" spans="6:8" ht="13.2">
      <c r="F690" s="32"/>
      <c r="G690" s="33"/>
      <c r="H690" s="33"/>
    </row>
    <row r="691" spans="6:8" ht="13.2">
      <c r="F691" s="32"/>
      <c r="G691" s="33"/>
      <c r="H691" s="33"/>
    </row>
    <row r="692" spans="6:8" ht="13.2">
      <c r="F692" s="32"/>
      <c r="G692" s="33"/>
      <c r="H692" s="33"/>
    </row>
    <row r="693" spans="6:8" ht="13.2">
      <c r="F693" s="32"/>
      <c r="G693" s="33"/>
      <c r="H693" s="33"/>
    </row>
    <row r="694" spans="6:8" ht="13.2">
      <c r="F694" s="32"/>
      <c r="G694" s="33"/>
      <c r="H694" s="33"/>
    </row>
    <row r="695" spans="6:8" ht="13.2">
      <c r="F695" s="32"/>
      <c r="G695" s="33"/>
      <c r="H695" s="33"/>
    </row>
    <row r="696" spans="6:8" ht="13.2">
      <c r="F696" s="32"/>
      <c r="G696" s="33"/>
      <c r="H696" s="33"/>
    </row>
    <row r="697" spans="6:8" ht="13.2">
      <c r="F697" s="32"/>
      <c r="G697" s="33"/>
      <c r="H697" s="33"/>
    </row>
    <row r="698" spans="6:8" ht="13.2">
      <c r="F698" s="32"/>
      <c r="G698" s="33"/>
      <c r="H698" s="33"/>
    </row>
    <row r="699" spans="6:8" ht="13.2">
      <c r="F699" s="32"/>
      <c r="G699" s="33"/>
      <c r="H699" s="33"/>
    </row>
    <row r="700" spans="6:8" ht="13.2">
      <c r="F700" s="32"/>
      <c r="G700" s="33"/>
      <c r="H700" s="33"/>
    </row>
    <row r="701" spans="6:8" ht="13.2">
      <c r="F701" s="32"/>
      <c r="G701" s="33"/>
      <c r="H701" s="33"/>
    </row>
    <row r="702" spans="6:8" ht="13.2">
      <c r="F702" s="32"/>
      <c r="G702" s="33"/>
      <c r="H702" s="33"/>
    </row>
    <row r="703" spans="6:8" ht="13.2">
      <c r="F703" s="32"/>
      <c r="G703" s="33"/>
      <c r="H703" s="33"/>
    </row>
    <row r="704" spans="6:8" ht="13.2">
      <c r="F704" s="32"/>
      <c r="G704" s="33"/>
      <c r="H704" s="33"/>
    </row>
    <row r="705" spans="6:8" ht="13.2">
      <c r="F705" s="32"/>
      <c r="G705" s="33"/>
      <c r="H705" s="33"/>
    </row>
    <row r="706" spans="6:8" ht="13.2">
      <c r="F706" s="32"/>
      <c r="G706" s="33"/>
      <c r="H706" s="33"/>
    </row>
    <row r="707" spans="6:8" ht="13.2">
      <c r="F707" s="32"/>
      <c r="G707" s="33"/>
      <c r="H707" s="33"/>
    </row>
    <row r="708" spans="6:8" ht="13.2">
      <c r="F708" s="32"/>
      <c r="G708" s="33"/>
      <c r="H708" s="33"/>
    </row>
    <row r="709" spans="6:8" ht="13.2">
      <c r="F709" s="32"/>
      <c r="G709" s="33"/>
      <c r="H709" s="33"/>
    </row>
    <row r="710" spans="6:8" ht="13.2">
      <c r="F710" s="32"/>
      <c r="G710" s="33"/>
      <c r="H710" s="33"/>
    </row>
    <row r="711" spans="6:8" ht="13.2">
      <c r="F711" s="32"/>
      <c r="G711" s="33"/>
      <c r="H711" s="33"/>
    </row>
    <row r="712" spans="6:8" ht="13.2">
      <c r="F712" s="32"/>
      <c r="G712" s="33"/>
      <c r="H712" s="33"/>
    </row>
    <row r="713" spans="6:8" ht="13.2">
      <c r="F713" s="32"/>
      <c r="G713" s="33"/>
      <c r="H713" s="33"/>
    </row>
    <row r="714" spans="6:8" ht="13.2">
      <c r="F714" s="32"/>
      <c r="G714" s="33"/>
      <c r="H714" s="33"/>
    </row>
    <row r="715" spans="6:8" ht="13.2">
      <c r="F715" s="32"/>
      <c r="G715" s="33"/>
      <c r="H715" s="33"/>
    </row>
    <row r="716" spans="6:8" ht="13.2">
      <c r="F716" s="32"/>
      <c r="G716" s="33"/>
      <c r="H716" s="33"/>
    </row>
    <row r="717" spans="6:8" ht="13.2">
      <c r="F717" s="32"/>
      <c r="G717" s="33"/>
      <c r="H717" s="33"/>
    </row>
    <row r="718" spans="6:8" ht="13.2">
      <c r="F718" s="32"/>
      <c r="G718" s="33"/>
      <c r="H718" s="33"/>
    </row>
    <row r="719" spans="6:8" ht="13.2">
      <c r="F719" s="32"/>
      <c r="G719" s="33"/>
      <c r="H719" s="33"/>
    </row>
    <row r="720" spans="6:8" ht="13.2">
      <c r="F720" s="32"/>
      <c r="G720" s="33"/>
      <c r="H720" s="33"/>
    </row>
    <row r="721" spans="6:8" ht="13.2">
      <c r="F721" s="32"/>
      <c r="G721" s="33"/>
      <c r="H721" s="33"/>
    </row>
    <row r="722" spans="6:8" ht="13.2">
      <c r="F722" s="32"/>
      <c r="G722" s="33"/>
      <c r="H722" s="33"/>
    </row>
    <row r="723" spans="6:8" ht="13.2">
      <c r="F723" s="32"/>
      <c r="G723" s="33"/>
      <c r="H723" s="33"/>
    </row>
    <row r="724" spans="6:8" ht="13.2">
      <c r="F724" s="32"/>
      <c r="G724" s="33"/>
      <c r="H724" s="33"/>
    </row>
    <row r="725" spans="6:8" ht="13.2">
      <c r="F725" s="32"/>
      <c r="G725" s="33"/>
      <c r="H725" s="33"/>
    </row>
    <row r="726" spans="6:8" ht="13.2">
      <c r="F726" s="32"/>
      <c r="G726" s="33"/>
      <c r="H726" s="33"/>
    </row>
    <row r="727" spans="6:8" ht="13.2">
      <c r="F727" s="32"/>
      <c r="G727" s="33"/>
      <c r="H727" s="33"/>
    </row>
    <row r="728" spans="6:8" ht="13.2">
      <c r="F728" s="32"/>
      <c r="G728" s="33"/>
      <c r="H728" s="33"/>
    </row>
    <row r="729" spans="6:8" ht="13.2">
      <c r="F729" s="32"/>
      <c r="G729" s="33"/>
      <c r="H729" s="33"/>
    </row>
    <row r="730" spans="6:8" ht="13.2">
      <c r="F730" s="32"/>
      <c r="G730" s="33"/>
      <c r="H730" s="33"/>
    </row>
    <row r="731" spans="6:8" ht="13.2">
      <c r="F731" s="32"/>
      <c r="G731" s="33"/>
      <c r="H731" s="33"/>
    </row>
    <row r="732" spans="6:8" ht="13.2">
      <c r="F732" s="32"/>
      <c r="G732" s="33"/>
      <c r="H732" s="33"/>
    </row>
    <row r="733" spans="6:8" ht="13.2">
      <c r="F733" s="32"/>
      <c r="G733" s="33"/>
      <c r="H733" s="33"/>
    </row>
    <row r="734" spans="6:8" ht="13.2">
      <c r="F734" s="32"/>
      <c r="G734" s="33"/>
      <c r="H734" s="33"/>
    </row>
    <row r="735" spans="6:8" ht="13.2">
      <c r="F735" s="32"/>
      <c r="G735" s="33"/>
      <c r="H735" s="33"/>
    </row>
    <row r="736" spans="6:8" ht="13.2">
      <c r="F736" s="32"/>
      <c r="G736" s="33"/>
      <c r="H736" s="33"/>
    </row>
    <row r="737" spans="6:8" ht="13.2">
      <c r="F737" s="32"/>
      <c r="G737" s="33"/>
      <c r="H737" s="33"/>
    </row>
    <row r="738" spans="6:8" ht="13.2">
      <c r="F738" s="32"/>
      <c r="G738" s="33"/>
      <c r="H738" s="33"/>
    </row>
    <row r="739" spans="6:8" ht="13.2">
      <c r="F739" s="32"/>
      <c r="G739" s="33"/>
      <c r="H739" s="33"/>
    </row>
    <row r="740" spans="6:8" ht="13.2">
      <c r="F740" s="32"/>
      <c r="G740" s="33"/>
      <c r="H740" s="33"/>
    </row>
    <row r="741" spans="6:8" ht="13.2">
      <c r="F741" s="32"/>
      <c r="G741" s="33"/>
      <c r="H741" s="33"/>
    </row>
    <row r="742" spans="6:8" ht="13.2">
      <c r="F742" s="32"/>
      <c r="G742" s="33"/>
      <c r="H742" s="33"/>
    </row>
    <row r="743" spans="6:8" ht="13.2">
      <c r="F743" s="32"/>
      <c r="G743" s="33"/>
      <c r="H743" s="33"/>
    </row>
    <row r="744" spans="6:8" ht="13.2">
      <c r="F744" s="32"/>
      <c r="G744" s="33"/>
      <c r="H744" s="33"/>
    </row>
    <row r="745" spans="6:8" ht="13.2">
      <c r="F745" s="32"/>
      <c r="G745" s="33"/>
      <c r="H745" s="33"/>
    </row>
    <row r="746" spans="6:8" ht="13.2">
      <c r="F746" s="32"/>
      <c r="G746" s="33"/>
      <c r="H746" s="33"/>
    </row>
    <row r="747" spans="6:8" ht="13.2">
      <c r="F747" s="32"/>
      <c r="G747" s="33"/>
      <c r="H747" s="33"/>
    </row>
    <row r="748" spans="6:8" ht="13.2">
      <c r="F748" s="32"/>
      <c r="G748" s="33"/>
      <c r="H748" s="33"/>
    </row>
    <row r="749" spans="6:8" ht="13.2">
      <c r="F749" s="32"/>
      <c r="G749" s="33"/>
      <c r="H749" s="33"/>
    </row>
    <row r="750" spans="6:8" ht="13.2">
      <c r="F750" s="32"/>
      <c r="G750" s="33"/>
      <c r="H750" s="33"/>
    </row>
    <row r="751" spans="6:8" ht="13.2">
      <c r="F751" s="32"/>
      <c r="G751" s="33"/>
      <c r="H751" s="33"/>
    </row>
    <row r="752" spans="6:8" ht="13.2">
      <c r="F752" s="32"/>
      <c r="G752" s="33"/>
      <c r="H752" s="33"/>
    </row>
    <row r="753" spans="6:8" ht="13.2">
      <c r="F753" s="32"/>
      <c r="G753" s="33"/>
      <c r="H753" s="33"/>
    </row>
    <row r="754" spans="6:8" ht="13.2">
      <c r="F754" s="32"/>
      <c r="G754" s="33"/>
      <c r="H754" s="33"/>
    </row>
    <row r="755" spans="6:8" ht="13.2">
      <c r="F755" s="32"/>
      <c r="G755" s="33"/>
      <c r="H755" s="33"/>
    </row>
    <row r="756" spans="6:8" ht="13.2">
      <c r="F756" s="32"/>
      <c r="G756" s="33"/>
      <c r="H756" s="33"/>
    </row>
    <row r="757" spans="6:8" ht="13.2">
      <c r="F757" s="32"/>
      <c r="G757" s="33"/>
      <c r="H757" s="33"/>
    </row>
    <row r="758" spans="6:8" ht="13.2">
      <c r="F758" s="32"/>
      <c r="G758" s="33"/>
      <c r="H758" s="33"/>
    </row>
    <row r="759" spans="6:8" ht="13.2">
      <c r="F759" s="32"/>
      <c r="G759" s="33"/>
      <c r="H759" s="33"/>
    </row>
    <row r="760" spans="6:8" ht="13.2">
      <c r="F760" s="32"/>
      <c r="G760" s="33"/>
      <c r="H760" s="33"/>
    </row>
    <row r="761" spans="6:8" ht="13.2">
      <c r="F761" s="32"/>
      <c r="G761" s="33"/>
      <c r="H761" s="33"/>
    </row>
    <row r="762" spans="6:8" ht="13.2">
      <c r="F762" s="32"/>
      <c r="G762" s="33"/>
      <c r="H762" s="33"/>
    </row>
    <row r="763" spans="6:8" ht="13.2">
      <c r="F763" s="32"/>
      <c r="G763" s="33"/>
      <c r="H763" s="33"/>
    </row>
    <row r="764" spans="6:8" ht="13.2">
      <c r="F764" s="32"/>
      <c r="G764" s="33"/>
      <c r="H764" s="33"/>
    </row>
    <row r="765" spans="6:8" ht="13.2">
      <c r="F765" s="32"/>
      <c r="G765" s="33"/>
      <c r="H765" s="33"/>
    </row>
    <row r="766" spans="6:8" ht="13.2">
      <c r="F766" s="32"/>
      <c r="G766" s="33"/>
      <c r="H766" s="33"/>
    </row>
    <row r="767" spans="6:8" ht="13.2">
      <c r="F767" s="32"/>
      <c r="G767" s="33"/>
      <c r="H767" s="33"/>
    </row>
    <row r="768" spans="6:8" ht="13.2">
      <c r="F768" s="32"/>
      <c r="G768" s="33"/>
      <c r="H768" s="33"/>
    </row>
    <row r="769" spans="6:8" ht="13.2">
      <c r="F769" s="32"/>
      <c r="G769" s="33"/>
      <c r="H769" s="33"/>
    </row>
    <row r="770" spans="6:8" ht="13.2">
      <c r="F770" s="32"/>
      <c r="G770" s="33"/>
      <c r="H770" s="33"/>
    </row>
    <row r="771" spans="6:8" ht="13.2">
      <c r="F771" s="32"/>
      <c r="G771" s="33"/>
      <c r="H771" s="33"/>
    </row>
    <row r="772" spans="6:8" ht="13.2">
      <c r="F772" s="32"/>
      <c r="G772" s="33"/>
      <c r="H772" s="33"/>
    </row>
    <row r="773" spans="6:8" ht="13.2">
      <c r="F773" s="32"/>
      <c r="G773" s="33"/>
      <c r="H773" s="33"/>
    </row>
    <row r="774" spans="6:8" ht="13.2">
      <c r="F774" s="32"/>
      <c r="G774" s="33"/>
      <c r="H774" s="33"/>
    </row>
    <row r="775" spans="6:8" ht="13.2">
      <c r="F775" s="32"/>
      <c r="G775" s="33"/>
      <c r="H775" s="33"/>
    </row>
    <row r="776" spans="6:8" ht="13.2">
      <c r="F776" s="32"/>
      <c r="G776" s="33"/>
      <c r="H776" s="33"/>
    </row>
    <row r="777" spans="6:8" ht="13.2">
      <c r="F777" s="32"/>
      <c r="G777" s="33"/>
      <c r="H777" s="33"/>
    </row>
    <row r="778" spans="6:8" ht="13.2">
      <c r="F778" s="32"/>
      <c r="G778" s="33"/>
      <c r="H778" s="33"/>
    </row>
    <row r="779" spans="6:8" ht="13.2">
      <c r="F779" s="32"/>
      <c r="G779" s="33"/>
      <c r="H779" s="33"/>
    </row>
    <row r="780" spans="6:8" ht="13.2">
      <c r="F780" s="32"/>
      <c r="G780" s="33"/>
      <c r="H780" s="33"/>
    </row>
    <row r="781" spans="6:8" ht="13.2">
      <c r="F781" s="32"/>
      <c r="G781" s="33"/>
      <c r="H781" s="33"/>
    </row>
    <row r="782" spans="6:8" ht="13.2">
      <c r="F782" s="32"/>
      <c r="G782" s="33"/>
      <c r="H782" s="33"/>
    </row>
    <row r="783" spans="6:8" ht="13.2">
      <c r="F783" s="32"/>
      <c r="G783" s="33"/>
      <c r="H783" s="33"/>
    </row>
    <row r="784" spans="6:8" ht="13.2">
      <c r="F784" s="32"/>
      <c r="G784" s="33"/>
      <c r="H784" s="33"/>
    </row>
    <row r="785" spans="6:8" ht="13.2">
      <c r="F785" s="32"/>
      <c r="G785" s="33"/>
      <c r="H785" s="33"/>
    </row>
    <row r="786" spans="6:8" ht="13.2">
      <c r="F786" s="32"/>
      <c r="G786" s="33"/>
      <c r="H786" s="33"/>
    </row>
    <row r="787" spans="6:8" ht="13.2">
      <c r="F787" s="32"/>
      <c r="G787" s="33"/>
      <c r="H787" s="33"/>
    </row>
    <row r="788" spans="6:8" ht="13.2">
      <c r="F788" s="32"/>
      <c r="G788" s="33"/>
      <c r="H788" s="33"/>
    </row>
    <row r="789" spans="6:8" ht="13.2">
      <c r="F789" s="32"/>
      <c r="G789" s="33"/>
      <c r="H789" s="33"/>
    </row>
    <row r="790" spans="6:8" ht="13.2">
      <c r="F790" s="32"/>
      <c r="G790" s="33"/>
      <c r="H790" s="33"/>
    </row>
    <row r="791" spans="6:8" ht="13.2">
      <c r="F791" s="32"/>
      <c r="G791" s="33"/>
      <c r="H791" s="33"/>
    </row>
    <row r="792" spans="6:8" ht="13.2">
      <c r="F792" s="32"/>
      <c r="G792" s="33"/>
      <c r="H792" s="33"/>
    </row>
    <row r="793" spans="6:8" ht="13.2">
      <c r="F793" s="32"/>
      <c r="G793" s="33"/>
      <c r="H793" s="33"/>
    </row>
    <row r="794" spans="6:8" ht="13.2">
      <c r="F794" s="32"/>
      <c r="G794" s="33"/>
      <c r="H794" s="33"/>
    </row>
    <row r="795" spans="6:8" ht="13.2">
      <c r="F795" s="32"/>
      <c r="G795" s="33"/>
      <c r="H795" s="33"/>
    </row>
    <row r="796" spans="6:8" ht="13.2">
      <c r="F796" s="32"/>
      <c r="G796" s="33"/>
      <c r="H796" s="33"/>
    </row>
    <row r="797" spans="6:8" ht="13.2">
      <c r="F797" s="32"/>
      <c r="G797" s="33"/>
      <c r="H797" s="33"/>
    </row>
    <row r="798" spans="6:8" ht="13.2">
      <c r="F798" s="32"/>
      <c r="G798" s="33"/>
      <c r="H798" s="33"/>
    </row>
    <row r="799" spans="6:8" ht="13.2">
      <c r="F799" s="32"/>
      <c r="G799" s="33"/>
      <c r="H799" s="33"/>
    </row>
    <row r="800" spans="6:8" ht="13.2">
      <c r="F800" s="32"/>
      <c r="G800" s="33"/>
      <c r="H800" s="33"/>
    </row>
    <row r="801" spans="6:8" ht="13.2">
      <c r="F801" s="32"/>
      <c r="G801" s="33"/>
      <c r="H801" s="33"/>
    </row>
    <row r="802" spans="6:8" ht="13.2">
      <c r="F802" s="32"/>
      <c r="G802" s="33"/>
      <c r="H802" s="33"/>
    </row>
    <row r="803" spans="6:8" ht="13.2">
      <c r="F803" s="32"/>
      <c r="G803" s="33"/>
      <c r="H803" s="33"/>
    </row>
    <row r="804" spans="6:8" ht="13.2">
      <c r="F804" s="32"/>
      <c r="G804" s="33"/>
      <c r="H804" s="33"/>
    </row>
    <row r="805" spans="6:8" ht="13.2">
      <c r="F805" s="32"/>
      <c r="G805" s="33"/>
      <c r="H805" s="33"/>
    </row>
    <row r="806" spans="6:8" ht="13.2">
      <c r="F806" s="32"/>
      <c r="G806" s="33"/>
      <c r="H806" s="33"/>
    </row>
    <row r="807" spans="6:8" ht="13.2">
      <c r="F807" s="32"/>
      <c r="G807" s="33"/>
      <c r="H807" s="33"/>
    </row>
    <row r="808" spans="6:8" ht="13.2">
      <c r="F808" s="32"/>
      <c r="G808" s="33"/>
      <c r="H808" s="33"/>
    </row>
    <row r="809" spans="6:8" ht="13.2">
      <c r="F809" s="32"/>
      <c r="G809" s="33"/>
      <c r="H809" s="33"/>
    </row>
    <row r="810" spans="6:8" ht="13.2">
      <c r="F810" s="32"/>
      <c r="G810" s="33"/>
      <c r="H810" s="33"/>
    </row>
    <row r="811" spans="6:8" ht="13.2">
      <c r="F811" s="32"/>
      <c r="G811" s="33"/>
      <c r="H811" s="33"/>
    </row>
    <row r="812" spans="6:8" ht="13.2">
      <c r="F812" s="32"/>
      <c r="G812" s="33"/>
      <c r="H812" s="33"/>
    </row>
    <row r="813" spans="6:8" ht="13.2">
      <c r="F813" s="32"/>
      <c r="G813" s="33"/>
      <c r="H813" s="33"/>
    </row>
    <row r="814" spans="6:8" ht="13.2">
      <c r="F814" s="32"/>
      <c r="G814" s="33"/>
      <c r="H814" s="33"/>
    </row>
    <row r="815" spans="6:8" ht="13.2">
      <c r="F815" s="32"/>
      <c r="G815" s="33"/>
      <c r="H815" s="33"/>
    </row>
    <row r="816" spans="6:8" ht="13.2">
      <c r="F816" s="32"/>
      <c r="G816" s="33"/>
      <c r="H816" s="33"/>
    </row>
    <row r="817" spans="6:8" ht="13.2">
      <c r="F817" s="32"/>
      <c r="G817" s="33"/>
      <c r="H817" s="33"/>
    </row>
    <row r="818" spans="6:8" ht="13.2">
      <c r="F818" s="32"/>
      <c r="G818" s="33"/>
      <c r="H818" s="33"/>
    </row>
    <row r="819" spans="6:8" ht="13.2">
      <c r="F819" s="32"/>
      <c r="G819" s="33"/>
      <c r="H819" s="33"/>
    </row>
    <row r="820" spans="6:8" ht="13.2">
      <c r="F820" s="32"/>
      <c r="G820" s="33"/>
      <c r="H820" s="33"/>
    </row>
    <row r="821" spans="6:8" ht="13.2">
      <c r="F821" s="32"/>
      <c r="G821" s="33"/>
      <c r="H821" s="33"/>
    </row>
    <row r="822" spans="6:8" ht="13.2">
      <c r="F822" s="32"/>
      <c r="G822" s="33"/>
      <c r="H822" s="33"/>
    </row>
    <row r="823" spans="6:8" ht="13.2">
      <c r="F823" s="32"/>
      <c r="G823" s="33"/>
      <c r="H823" s="33"/>
    </row>
    <row r="824" spans="6:8" ht="13.2">
      <c r="F824" s="32"/>
      <c r="G824" s="33"/>
      <c r="H824" s="33"/>
    </row>
    <row r="825" spans="6:8" ht="13.2">
      <c r="F825" s="32"/>
      <c r="G825" s="33"/>
      <c r="H825" s="33"/>
    </row>
    <row r="826" spans="6:8" ht="13.2">
      <c r="F826" s="32"/>
      <c r="G826" s="33"/>
      <c r="H826" s="33"/>
    </row>
    <row r="827" spans="6:8" ht="13.2">
      <c r="F827" s="32"/>
      <c r="G827" s="33"/>
      <c r="H827" s="33"/>
    </row>
    <row r="828" spans="6:8" ht="13.2">
      <c r="F828" s="32"/>
      <c r="G828" s="33"/>
      <c r="H828" s="33"/>
    </row>
    <row r="829" spans="6:8" ht="13.2">
      <c r="F829" s="32"/>
      <c r="G829" s="33"/>
      <c r="H829" s="33"/>
    </row>
    <row r="830" spans="6:8" ht="13.2">
      <c r="F830" s="32"/>
      <c r="G830" s="33"/>
      <c r="H830" s="33"/>
    </row>
    <row r="831" spans="6:8" ht="13.2">
      <c r="F831" s="32"/>
      <c r="G831" s="33"/>
      <c r="H831" s="33"/>
    </row>
    <row r="832" spans="6:8" ht="13.2">
      <c r="F832" s="32"/>
      <c r="G832" s="33"/>
      <c r="H832" s="33"/>
    </row>
    <row r="833" spans="6:8" ht="13.2">
      <c r="F833" s="32"/>
      <c r="G833" s="33"/>
      <c r="H833" s="33"/>
    </row>
    <row r="834" spans="6:8" ht="13.2">
      <c r="F834" s="32"/>
      <c r="G834" s="33"/>
      <c r="H834" s="33"/>
    </row>
    <row r="835" spans="6:8" ht="13.2">
      <c r="F835" s="32"/>
      <c r="G835" s="33"/>
      <c r="H835" s="33"/>
    </row>
    <row r="836" spans="6:8" ht="13.2">
      <c r="F836" s="32"/>
      <c r="G836" s="33"/>
      <c r="H836" s="33"/>
    </row>
    <row r="837" spans="6:8" ht="13.2">
      <c r="F837" s="32"/>
      <c r="G837" s="33"/>
      <c r="H837" s="33"/>
    </row>
    <row r="838" spans="6:8" ht="13.2">
      <c r="F838" s="32"/>
      <c r="G838" s="33"/>
      <c r="H838" s="33"/>
    </row>
    <row r="839" spans="6:8" ht="13.2">
      <c r="F839" s="32"/>
      <c r="G839" s="33"/>
      <c r="H839" s="33"/>
    </row>
    <row r="840" spans="6:8" ht="13.2">
      <c r="F840" s="32"/>
      <c r="G840" s="33"/>
      <c r="H840" s="33"/>
    </row>
    <row r="841" spans="6:8" ht="13.2">
      <c r="F841" s="32"/>
      <c r="G841" s="33"/>
      <c r="H841" s="33"/>
    </row>
    <row r="842" spans="6:8" ht="13.2">
      <c r="F842" s="32"/>
      <c r="G842" s="33"/>
      <c r="H842" s="33"/>
    </row>
    <row r="843" spans="6:8" ht="13.2">
      <c r="F843" s="32"/>
      <c r="G843" s="33"/>
      <c r="H843" s="33"/>
    </row>
    <row r="844" spans="6:8" ht="13.2">
      <c r="F844" s="32"/>
      <c r="G844" s="33"/>
      <c r="H844" s="33"/>
    </row>
    <row r="845" spans="6:8" ht="13.2">
      <c r="F845" s="32"/>
      <c r="G845" s="33"/>
      <c r="H845" s="33"/>
    </row>
    <row r="846" spans="6:8" ht="13.2">
      <c r="F846" s="32"/>
      <c r="G846" s="33"/>
      <c r="H846" s="33"/>
    </row>
    <row r="847" spans="6:8" ht="13.2">
      <c r="F847" s="32"/>
      <c r="G847" s="33"/>
      <c r="H847" s="33"/>
    </row>
    <row r="848" spans="6:8" ht="13.2">
      <c r="F848" s="32"/>
      <c r="G848" s="33"/>
      <c r="H848" s="33"/>
    </row>
    <row r="849" spans="6:8" ht="13.2">
      <c r="F849" s="32"/>
      <c r="G849" s="33"/>
      <c r="H849" s="33"/>
    </row>
    <row r="850" spans="6:8" ht="13.2">
      <c r="F850" s="32"/>
      <c r="G850" s="33"/>
      <c r="H850" s="33"/>
    </row>
    <row r="851" spans="6:8" ht="13.2">
      <c r="F851" s="32"/>
      <c r="G851" s="33"/>
      <c r="H851" s="33"/>
    </row>
    <row r="852" spans="6:8" ht="13.2">
      <c r="F852" s="32"/>
      <c r="G852" s="33"/>
      <c r="H852" s="33"/>
    </row>
    <row r="853" spans="6:8" ht="13.2">
      <c r="F853" s="32"/>
      <c r="G853" s="33"/>
      <c r="H853" s="33"/>
    </row>
    <row r="854" spans="6:8" ht="13.2">
      <c r="F854" s="32"/>
      <c r="G854" s="33"/>
      <c r="H854" s="33"/>
    </row>
    <row r="855" spans="6:8" ht="13.2">
      <c r="F855" s="32"/>
      <c r="G855" s="33"/>
      <c r="H855" s="33"/>
    </row>
    <row r="856" spans="6:8" ht="13.2">
      <c r="F856" s="32"/>
      <c r="G856" s="33"/>
      <c r="H856" s="33"/>
    </row>
    <row r="857" spans="6:8" ht="13.2">
      <c r="F857" s="32"/>
      <c r="G857" s="33"/>
      <c r="H857" s="33"/>
    </row>
    <row r="858" spans="6:8" ht="13.2">
      <c r="F858" s="32"/>
      <c r="G858" s="33"/>
      <c r="H858" s="33"/>
    </row>
    <row r="859" spans="6:8" ht="13.2">
      <c r="F859" s="32"/>
      <c r="G859" s="33"/>
      <c r="H859" s="33"/>
    </row>
    <row r="860" spans="6:8" ht="13.2">
      <c r="F860" s="32"/>
      <c r="G860" s="33"/>
      <c r="H860" s="33"/>
    </row>
    <row r="861" spans="6:8" ht="13.2">
      <c r="F861" s="32"/>
      <c r="G861" s="33"/>
      <c r="H861" s="33"/>
    </row>
    <row r="862" spans="6:8" ht="13.2">
      <c r="F862" s="32"/>
      <c r="G862" s="33"/>
      <c r="H862" s="33"/>
    </row>
    <row r="863" spans="6:8" ht="13.2">
      <c r="F863" s="32"/>
      <c r="G863" s="33"/>
      <c r="H863" s="33"/>
    </row>
    <row r="864" spans="6:8" ht="13.2">
      <c r="F864" s="32"/>
      <c r="G864" s="33"/>
      <c r="H864" s="33"/>
    </row>
    <row r="865" spans="6:8" ht="13.2">
      <c r="F865" s="32"/>
      <c r="G865" s="33"/>
      <c r="H865" s="33"/>
    </row>
    <row r="866" spans="6:8" ht="13.2">
      <c r="F866" s="32"/>
      <c r="G866" s="33"/>
      <c r="H866" s="33"/>
    </row>
    <row r="867" spans="6:8" ht="13.2">
      <c r="F867" s="32"/>
      <c r="G867" s="33"/>
      <c r="H867" s="33"/>
    </row>
    <row r="868" spans="6:8" ht="13.2">
      <c r="F868" s="32"/>
      <c r="G868" s="33"/>
      <c r="H868" s="33"/>
    </row>
    <row r="869" spans="6:8" ht="13.2">
      <c r="F869" s="32"/>
      <c r="G869" s="33"/>
      <c r="H869" s="33"/>
    </row>
    <row r="870" spans="6:8" ht="13.2">
      <c r="F870" s="32"/>
      <c r="G870" s="33"/>
      <c r="H870" s="33"/>
    </row>
    <row r="871" spans="6:8" ht="13.2">
      <c r="F871" s="32"/>
      <c r="G871" s="33"/>
      <c r="H871" s="33"/>
    </row>
    <row r="872" spans="6:8" ht="13.2">
      <c r="F872" s="32"/>
      <c r="G872" s="33"/>
      <c r="H872" s="33"/>
    </row>
    <row r="873" spans="6:8" ht="13.2">
      <c r="F873" s="32"/>
      <c r="G873" s="33"/>
      <c r="H873" s="33"/>
    </row>
    <row r="874" spans="6:8" ht="13.2">
      <c r="F874" s="32"/>
      <c r="G874" s="33"/>
      <c r="H874" s="33"/>
    </row>
    <row r="875" spans="6:8" ht="13.2">
      <c r="F875" s="32"/>
      <c r="G875" s="33"/>
      <c r="H875" s="33"/>
    </row>
    <row r="876" spans="6:8" ht="13.2">
      <c r="F876" s="32"/>
      <c r="G876" s="33"/>
      <c r="H876" s="33"/>
    </row>
    <row r="877" spans="6:8" ht="13.2">
      <c r="F877" s="32"/>
      <c r="G877" s="33"/>
      <c r="H877" s="33"/>
    </row>
    <row r="878" spans="6:8" ht="13.2">
      <c r="F878" s="32"/>
      <c r="G878" s="33"/>
      <c r="H878" s="33"/>
    </row>
    <row r="879" spans="6:8" ht="13.2">
      <c r="F879" s="32"/>
      <c r="G879" s="33"/>
      <c r="H879" s="33"/>
    </row>
    <row r="880" spans="6:8" ht="13.2">
      <c r="F880" s="32"/>
      <c r="G880" s="33"/>
      <c r="H880" s="33"/>
    </row>
    <row r="881" spans="6:8" ht="13.2">
      <c r="F881" s="32"/>
      <c r="G881" s="33"/>
      <c r="H881" s="33"/>
    </row>
    <row r="882" spans="6:8" ht="13.2">
      <c r="F882" s="32"/>
      <c r="G882" s="33"/>
      <c r="H882" s="33"/>
    </row>
    <row r="883" spans="6:8" ht="13.2">
      <c r="F883" s="32"/>
      <c r="G883" s="33"/>
      <c r="H883" s="33"/>
    </row>
    <row r="884" spans="6:8" ht="13.2">
      <c r="F884" s="32"/>
      <c r="G884" s="33"/>
      <c r="H884" s="33"/>
    </row>
    <row r="885" spans="6:8" ht="13.2">
      <c r="F885" s="32"/>
      <c r="G885" s="33"/>
      <c r="H885" s="33"/>
    </row>
    <row r="886" spans="6:8" ht="13.2">
      <c r="F886" s="32"/>
      <c r="G886" s="33"/>
      <c r="H886" s="33"/>
    </row>
    <row r="887" spans="6:8" ht="13.2">
      <c r="F887" s="32"/>
      <c r="G887" s="33"/>
      <c r="H887" s="33"/>
    </row>
    <row r="888" spans="6:8" ht="13.2">
      <c r="F888" s="32"/>
      <c r="G888" s="33"/>
      <c r="H888" s="33"/>
    </row>
    <row r="889" spans="6:8" ht="13.2">
      <c r="F889" s="32"/>
      <c r="G889" s="33"/>
      <c r="H889" s="33"/>
    </row>
    <row r="890" spans="6:8" ht="13.2">
      <c r="F890" s="32"/>
      <c r="G890" s="33"/>
      <c r="H890" s="33"/>
    </row>
    <row r="891" spans="6:8" ht="13.2">
      <c r="F891" s="32"/>
      <c r="G891" s="33"/>
      <c r="H891" s="33"/>
    </row>
    <row r="892" spans="6:8" ht="13.2">
      <c r="F892" s="32"/>
      <c r="G892" s="33"/>
      <c r="H892" s="33"/>
    </row>
    <row r="893" spans="6:8" ht="13.2">
      <c r="F893" s="32"/>
      <c r="G893" s="33"/>
      <c r="H893" s="33"/>
    </row>
    <row r="894" spans="6:8" ht="13.2">
      <c r="F894" s="32"/>
      <c r="G894" s="33"/>
      <c r="H894" s="33"/>
    </row>
    <row r="895" spans="6:8" ht="13.2">
      <c r="F895" s="32"/>
      <c r="G895" s="33"/>
      <c r="H895" s="33"/>
    </row>
    <row r="896" spans="6:8" ht="13.2">
      <c r="F896" s="32"/>
      <c r="G896" s="33"/>
      <c r="H896" s="33"/>
    </row>
    <row r="897" spans="6:8" ht="13.2">
      <c r="F897" s="32"/>
      <c r="G897" s="33"/>
      <c r="H897" s="33"/>
    </row>
    <row r="898" spans="6:8" ht="13.2">
      <c r="F898" s="32"/>
      <c r="G898" s="33"/>
      <c r="H898" s="33"/>
    </row>
    <row r="899" spans="6:8" ht="13.2">
      <c r="F899" s="32"/>
      <c r="G899" s="33"/>
      <c r="H899" s="33"/>
    </row>
    <row r="900" spans="6:8" ht="13.2">
      <c r="F900" s="32"/>
      <c r="G900" s="33"/>
      <c r="H900" s="33"/>
    </row>
    <row r="901" spans="6:8" ht="13.2">
      <c r="F901" s="32"/>
      <c r="G901" s="33"/>
      <c r="H901" s="33"/>
    </row>
    <row r="902" spans="6:8" ht="13.2">
      <c r="F902" s="32"/>
      <c r="G902" s="33"/>
      <c r="H902" s="33"/>
    </row>
    <row r="903" spans="6:8" ht="13.2">
      <c r="F903" s="32"/>
      <c r="G903" s="33"/>
      <c r="H903" s="33"/>
    </row>
    <row r="904" spans="6:8" ht="13.2">
      <c r="F904" s="32"/>
      <c r="G904" s="33"/>
      <c r="H904" s="33"/>
    </row>
    <row r="905" spans="6:8" ht="13.2">
      <c r="F905" s="32"/>
      <c r="G905" s="33"/>
      <c r="H905" s="33"/>
    </row>
    <row r="906" spans="6:8" ht="13.2">
      <c r="F906" s="32"/>
      <c r="G906" s="33"/>
      <c r="H906" s="33"/>
    </row>
    <row r="907" spans="6:8" ht="13.2">
      <c r="F907" s="32"/>
      <c r="G907" s="33"/>
      <c r="H907" s="33"/>
    </row>
    <row r="908" spans="6:8" ht="13.2">
      <c r="F908" s="32"/>
      <c r="G908" s="33"/>
      <c r="H908" s="33"/>
    </row>
    <row r="909" spans="6:8" ht="13.2">
      <c r="F909" s="32"/>
      <c r="G909" s="33"/>
      <c r="H909" s="33"/>
    </row>
    <row r="910" spans="6:8" ht="13.2">
      <c r="F910" s="32"/>
      <c r="G910" s="33"/>
      <c r="H910" s="33"/>
    </row>
    <row r="911" spans="6:8" ht="13.2">
      <c r="F911" s="32"/>
      <c r="G911" s="33"/>
      <c r="H911" s="33"/>
    </row>
    <row r="912" spans="6:8" ht="13.2">
      <c r="F912" s="32"/>
      <c r="G912" s="33"/>
      <c r="H912" s="33"/>
    </row>
    <row r="913" spans="6:8" ht="13.2">
      <c r="F913" s="32"/>
      <c r="G913" s="33"/>
      <c r="H913" s="33"/>
    </row>
    <row r="914" spans="6:8" ht="13.2">
      <c r="F914" s="32"/>
      <c r="G914" s="33"/>
      <c r="H914" s="33"/>
    </row>
    <row r="915" spans="6:8" ht="13.2">
      <c r="F915" s="32"/>
      <c r="G915" s="33"/>
      <c r="H915" s="33"/>
    </row>
    <row r="916" spans="6:8" ht="13.2">
      <c r="F916" s="32"/>
      <c r="G916" s="33"/>
      <c r="H916" s="33"/>
    </row>
    <row r="917" spans="6:8" ht="13.2">
      <c r="F917" s="32"/>
      <c r="G917" s="33"/>
      <c r="H917" s="33"/>
    </row>
    <row r="918" spans="6:8" ht="13.2">
      <c r="F918" s="32"/>
      <c r="G918" s="33"/>
      <c r="H918" s="33"/>
    </row>
    <row r="919" spans="6:8" ht="13.2">
      <c r="F919" s="32"/>
      <c r="G919" s="33"/>
      <c r="H919" s="33"/>
    </row>
    <row r="920" spans="6:8" ht="13.2">
      <c r="F920" s="32"/>
      <c r="G920" s="33"/>
      <c r="H920" s="33"/>
    </row>
    <row r="921" spans="6:8" ht="13.2">
      <c r="F921" s="32"/>
      <c r="G921" s="33"/>
      <c r="H921" s="33"/>
    </row>
    <row r="922" spans="6:8" ht="13.2">
      <c r="F922" s="32"/>
      <c r="G922" s="33"/>
      <c r="H922" s="33"/>
    </row>
    <row r="923" spans="6:8" ht="13.2">
      <c r="F923" s="32"/>
      <c r="G923" s="33"/>
      <c r="H923" s="33"/>
    </row>
    <row r="924" spans="6:8" ht="13.2">
      <c r="F924" s="32"/>
      <c r="G924" s="33"/>
      <c r="H924" s="33"/>
    </row>
    <row r="925" spans="6:8" ht="13.2">
      <c r="F925" s="32"/>
      <c r="G925" s="33"/>
      <c r="H925" s="33"/>
    </row>
    <row r="926" spans="6:8" ht="13.2">
      <c r="F926" s="32"/>
      <c r="G926" s="33"/>
      <c r="H926" s="33"/>
    </row>
    <row r="927" spans="6:8" ht="13.2">
      <c r="F927" s="32"/>
      <c r="G927" s="33"/>
      <c r="H927" s="33"/>
    </row>
    <row r="928" spans="6:8" ht="13.2">
      <c r="F928" s="32"/>
      <c r="G928" s="33"/>
      <c r="H928" s="33"/>
    </row>
    <row r="929" spans="6:8" ht="13.2">
      <c r="F929" s="32"/>
      <c r="G929" s="33"/>
      <c r="H929" s="33"/>
    </row>
    <row r="930" spans="6:8" ht="13.2">
      <c r="F930" s="32"/>
      <c r="G930" s="33"/>
      <c r="H930" s="33"/>
    </row>
    <row r="931" spans="6:8" ht="13.2">
      <c r="F931" s="32"/>
      <c r="G931" s="33"/>
      <c r="H931" s="33"/>
    </row>
    <row r="932" spans="6:8" ht="13.2">
      <c r="F932" s="32"/>
      <c r="G932" s="33"/>
      <c r="H932" s="33"/>
    </row>
    <row r="933" spans="6:8" ht="13.2">
      <c r="F933" s="32"/>
      <c r="G933" s="33"/>
      <c r="H933" s="33"/>
    </row>
    <row r="934" spans="6:8" ht="13.2">
      <c r="F934" s="32"/>
      <c r="G934" s="33"/>
      <c r="H934" s="33"/>
    </row>
    <row r="935" spans="6:8" ht="13.2">
      <c r="F935" s="32"/>
      <c r="G935" s="33"/>
      <c r="H935" s="33"/>
    </row>
    <row r="936" spans="6:8" ht="13.2">
      <c r="F936" s="32"/>
      <c r="G936" s="33"/>
      <c r="H936" s="33"/>
    </row>
    <row r="937" spans="6:8" ht="13.2">
      <c r="F937" s="32"/>
      <c r="G937" s="33"/>
      <c r="H937" s="33"/>
    </row>
    <row r="938" spans="6:8" ht="13.2">
      <c r="F938" s="32"/>
      <c r="G938" s="33"/>
      <c r="H938" s="33"/>
    </row>
    <row r="939" spans="6:8" ht="13.2">
      <c r="F939" s="32"/>
      <c r="G939" s="33"/>
      <c r="H939" s="33"/>
    </row>
    <row r="940" spans="6:8" ht="13.2">
      <c r="F940" s="32"/>
      <c r="G940" s="33"/>
      <c r="H940" s="33"/>
    </row>
    <row r="941" spans="6:8" ht="13.2">
      <c r="F941" s="32"/>
      <c r="G941" s="33"/>
      <c r="H941" s="33"/>
    </row>
    <row r="942" spans="6:8" ht="13.2">
      <c r="F942" s="32"/>
      <c r="G942" s="33"/>
      <c r="H942" s="33"/>
    </row>
    <row r="943" spans="6:8" ht="13.2">
      <c r="F943" s="32"/>
      <c r="G943" s="33"/>
      <c r="H943" s="33"/>
    </row>
    <row r="944" spans="6:8" ht="13.2">
      <c r="F944" s="32"/>
      <c r="G944" s="33"/>
      <c r="H944" s="33"/>
    </row>
    <row r="945" spans="6:8" ht="13.2">
      <c r="F945" s="32"/>
      <c r="G945" s="33"/>
      <c r="H945" s="33"/>
    </row>
    <row r="946" spans="6:8" ht="13.2">
      <c r="F946" s="32"/>
      <c r="G946" s="33"/>
      <c r="H946" s="33"/>
    </row>
    <row r="947" spans="6:8" ht="13.2">
      <c r="F947" s="32"/>
      <c r="G947" s="33"/>
      <c r="H947" s="33"/>
    </row>
    <row r="948" spans="6:8" ht="13.2">
      <c r="F948" s="32"/>
      <c r="G948" s="33"/>
      <c r="H948" s="33"/>
    </row>
    <row r="949" spans="6:8" ht="13.2">
      <c r="F949" s="32"/>
      <c r="G949" s="33"/>
      <c r="H949" s="33"/>
    </row>
    <row r="950" spans="6:8" ht="13.2">
      <c r="F950" s="32"/>
      <c r="G950" s="33"/>
      <c r="H950" s="33"/>
    </row>
    <row r="951" spans="6:8" ht="13.2">
      <c r="F951" s="32"/>
      <c r="G951" s="33"/>
      <c r="H951" s="33"/>
    </row>
    <row r="952" spans="6:8" ht="13.2">
      <c r="F952" s="32"/>
      <c r="G952" s="33"/>
      <c r="H952" s="33"/>
    </row>
    <row r="953" spans="6:8" ht="13.2">
      <c r="F953" s="32"/>
      <c r="G953" s="33"/>
      <c r="H953" s="33"/>
    </row>
    <row r="954" spans="6:8" ht="13.2">
      <c r="F954" s="32"/>
      <c r="G954" s="33"/>
      <c r="H954" s="33"/>
    </row>
    <row r="955" spans="6:8" ht="13.2">
      <c r="F955" s="32"/>
      <c r="G955" s="33"/>
      <c r="H955" s="33"/>
    </row>
    <row r="956" spans="6:8" ht="13.2">
      <c r="F956" s="32"/>
      <c r="G956" s="33"/>
      <c r="H956" s="33"/>
    </row>
    <row r="957" spans="6:8" ht="13.2">
      <c r="F957" s="32"/>
      <c r="G957" s="33"/>
      <c r="H957" s="33"/>
    </row>
    <row r="958" spans="6:8" ht="13.2">
      <c r="F958" s="32"/>
      <c r="G958" s="33"/>
      <c r="H958" s="33"/>
    </row>
    <row r="959" spans="6:8" ht="13.2">
      <c r="F959" s="32"/>
      <c r="G959" s="33"/>
      <c r="H959" s="33"/>
    </row>
    <row r="960" spans="6:8" ht="13.2">
      <c r="F960" s="32"/>
      <c r="G960" s="33"/>
      <c r="H960" s="33"/>
    </row>
    <row r="961" spans="6:8" ht="13.2">
      <c r="F961" s="32"/>
      <c r="G961" s="33"/>
      <c r="H961" s="33"/>
    </row>
    <row r="962" spans="6:8" ht="13.2">
      <c r="F962" s="32"/>
      <c r="G962" s="33"/>
      <c r="H962" s="33"/>
    </row>
    <row r="963" spans="6:8" ht="13.2">
      <c r="F963" s="32"/>
      <c r="G963" s="33"/>
      <c r="H963" s="33"/>
    </row>
    <row r="964" spans="6:8" ht="13.2">
      <c r="F964" s="32"/>
      <c r="G964" s="33"/>
      <c r="H964" s="33"/>
    </row>
    <row r="965" spans="6:8" ht="13.2">
      <c r="F965" s="32"/>
      <c r="G965" s="33"/>
      <c r="H965" s="33"/>
    </row>
    <row r="966" spans="6:8" ht="13.2">
      <c r="F966" s="32"/>
      <c r="G966" s="33"/>
      <c r="H966" s="33"/>
    </row>
    <row r="967" spans="6:8" ht="13.2">
      <c r="F967" s="32"/>
      <c r="G967" s="33"/>
      <c r="H967" s="33"/>
    </row>
    <row r="968" spans="6:8" ht="13.2">
      <c r="F968" s="32"/>
      <c r="G968" s="33"/>
      <c r="H968" s="33"/>
    </row>
    <row r="969" spans="6:8" ht="13.2">
      <c r="F969" s="32"/>
      <c r="G969" s="33"/>
      <c r="H969" s="33"/>
    </row>
    <row r="970" spans="6:8" ht="13.2">
      <c r="F970" s="32"/>
      <c r="G970" s="33"/>
      <c r="H970" s="33"/>
    </row>
    <row r="971" spans="6:8" ht="13.2">
      <c r="F971" s="32"/>
      <c r="G971" s="33"/>
      <c r="H971" s="33"/>
    </row>
    <row r="972" spans="6:8" ht="13.2">
      <c r="F972" s="32"/>
      <c r="G972" s="33"/>
      <c r="H972" s="33"/>
    </row>
    <row r="973" spans="6:8" ht="13.2">
      <c r="F973" s="32"/>
      <c r="G973" s="33"/>
      <c r="H973" s="33"/>
    </row>
    <row r="974" spans="6:8" ht="13.2">
      <c r="F974" s="32"/>
      <c r="G974" s="33"/>
      <c r="H974" s="33"/>
    </row>
    <row r="975" spans="6:8" ht="13.2">
      <c r="F975" s="32"/>
      <c r="G975" s="33"/>
      <c r="H975" s="33"/>
    </row>
    <row r="976" spans="6:8" ht="13.2">
      <c r="F976" s="32"/>
      <c r="G976" s="33"/>
      <c r="H976" s="33"/>
    </row>
    <row r="977" spans="6:8" ht="13.2">
      <c r="F977" s="32"/>
      <c r="G977" s="33"/>
      <c r="H977" s="33"/>
    </row>
    <row r="978" spans="6:8" ht="13.2">
      <c r="F978" s="32"/>
      <c r="G978" s="33"/>
      <c r="H978" s="33"/>
    </row>
    <row r="979" spans="6:8" ht="13.2">
      <c r="F979" s="32"/>
      <c r="G979" s="33"/>
      <c r="H979" s="33"/>
    </row>
    <row r="980" spans="6:8" ht="13.2">
      <c r="F980" s="32"/>
      <c r="G980" s="33"/>
      <c r="H980" s="33"/>
    </row>
    <row r="981" spans="6:8" ht="13.2">
      <c r="F981" s="32"/>
      <c r="G981" s="33"/>
      <c r="H981" s="33"/>
    </row>
    <row r="982" spans="6:8" ht="13.2">
      <c r="F982" s="32"/>
      <c r="G982" s="33"/>
      <c r="H982" s="33"/>
    </row>
    <row r="983" spans="6:8" ht="13.2">
      <c r="F983" s="32"/>
      <c r="G983" s="33"/>
      <c r="H983" s="33"/>
    </row>
    <row r="984" spans="6:8" ht="13.2">
      <c r="F984" s="32"/>
      <c r="G984" s="33"/>
      <c r="H984" s="33"/>
    </row>
    <row r="985" spans="6:8" ht="13.2">
      <c r="F985" s="32"/>
      <c r="G985" s="33"/>
      <c r="H985" s="33"/>
    </row>
    <row r="986" spans="6:8" ht="13.2">
      <c r="F986" s="32"/>
      <c r="G986" s="33"/>
      <c r="H986" s="33"/>
    </row>
    <row r="987" spans="6:8" ht="13.2">
      <c r="F987" s="32"/>
      <c r="G987" s="33"/>
      <c r="H987" s="33"/>
    </row>
    <row r="988" spans="6:8" ht="13.2">
      <c r="F988" s="32"/>
      <c r="G988" s="33"/>
      <c r="H988" s="33"/>
    </row>
    <row r="989" spans="6:8" ht="13.2">
      <c r="F989" s="32"/>
      <c r="G989" s="33"/>
      <c r="H989" s="33"/>
    </row>
    <row r="990" spans="6:8" ht="13.2">
      <c r="F990" s="32"/>
      <c r="G990" s="33"/>
      <c r="H990" s="33"/>
    </row>
    <row r="991" spans="6:8" ht="13.2">
      <c r="F991" s="32"/>
      <c r="G991" s="33"/>
      <c r="H991" s="33"/>
    </row>
    <row r="992" spans="6:8" ht="13.2">
      <c r="F992" s="32"/>
      <c r="G992" s="33"/>
      <c r="H992" s="33"/>
    </row>
    <row r="993" spans="6:8" ht="13.2">
      <c r="F993" s="32"/>
      <c r="G993" s="33"/>
      <c r="H993" s="33"/>
    </row>
    <row r="994" spans="6:8" ht="13.2">
      <c r="F994" s="32"/>
      <c r="G994" s="33"/>
      <c r="H994" s="33"/>
    </row>
    <row r="995" spans="6:8" ht="13.2">
      <c r="F995" s="32"/>
      <c r="G995" s="33"/>
      <c r="H995" s="33"/>
    </row>
    <row r="996" spans="6:8" ht="13.2">
      <c r="F996" s="32"/>
      <c r="G996" s="33"/>
      <c r="H996" s="33"/>
    </row>
    <row r="997" spans="6:8" ht="13.2">
      <c r="F997" s="32"/>
      <c r="G997" s="33"/>
      <c r="H997" s="33"/>
    </row>
    <row r="998" spans="6:8" ht="13.2">
      <c r="F998" s="32"/>
      <c r="G998" s="33"/>
      <c r="H998" s="33"/>
    </row>
    <row r="999" spans="6:8" ht="13.2">
      <c r="F999" s="32"/>
      <c r="G999" s="33"/>
      <c r="H999" s="33"/>
    </row>
    <row r="1000" spans="6:8" ht="13.2">
      <c r="F1000" s="32"/>
      <c r="G1000" s="33"/>
      <c r="H1000" s="33"/>
    </row>
  </sheetData>
  <mergeCells count="2">
    <mergeCell ref="L4:L5"/>
    <mergeCell ref="L12:M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L1000"/>
  <sheetViews>
    <sheetView tabSelected="1" zoomScale="51" zoomScaleNormal="51" workbookViewId="0">
      <selection activeCell="L23" sqref="L23"/>
    </sheetView>
  </sheetViews>
  <sheetFormatPr defaultColWidth="14.44140625" defaultRowHeight="15.75" customHeight="1"/>
  <cols>
    <col min="1" max="1" width="10.88671875" customWidth="1"/>
    <col min="2" max="5" width="11.33203125" customWidth="1"/>
    <col min="6" max="6" width="16.88671875" customWidth="1"/>
    <col min="8" max="8" width="17" customWidth="1"/>
    <col min="11" max="11" width="66" customWidth="1"/>
    <col min="12" max="12" width="23.88671875" customWidth="1"/>
  </cols>
  <sheetData>
    <row r="1" spans="1:12" ht="15.75" customHeight="1">
      <c r="A1" s="8" t="s">
        <v>10</v>
      </c>
      <c r="B1" s="8" t="s">
        <v>11</v>
      </c>
      <c r="C1" s="8" t="s">
        <v>12</v>
      </c>
      <c r="D1" s="8" t="s">
        <v>13</v>
      </c>
      <c r="E1" s="34" t="s">
        <v>14</v>
      </c>
      <c r="F1" s="11" t="s">
        <v>15</v>
      </c>
      <c r="G1" s="12" t="s">
        <v>16</v>
      </c>
      <c r="H1" s="35" t="s">
        <v>30</v>
      </c>
      <c r="I1" s="1"/>
      <c r="J1" s="1"/>
      <c r="K1" s="1"/>
      <c r="L1" s="1"/>
    </row>
    <row r="2" spans="1:12" ht="15.75" customHeight="1">
      <c r="A2" s="36">
        <v>44179</v>
      </c>
      <c r="B2" s="37">
        <v>98</v>
      </c>
      <c r="C2" s="37">
        <v>102.550003</v>
      </c>
      <c r="D2" s="37">
        <v>97.449996999999996</v>
      </c>
      <c r="E2" s="38">
        <v>101.5</v>
      </c>
      <c r="F2" s="39">
        <v>94.746841000000003</v>
      </c>
      <c r="G2" s="40"/>
      <c r="H2" s="41">
        <v>-0.95925022599999998</v>
      </c>
      <c r="I2" s="1"/>
      <c r="J2" s="1"/>
      <c r="K2" s="1"/>
      <c r="L2" s="1"/>
    </row>
    <row r="3" spans="1:12" ht="15.75" customHeight="1">
      <c r="A3" s="36">
        <v>44180</v>
      </c>
      <c r="B3" s="37">
        <v>102.5</v>
      </c>
      <c r="C3" s="37">
        <v>102.5</v>
      </c>
      <c r="D3" s="37">
        <v>99.199996999999996</v>
      </c>
      <c r="E3" s="38">
        <v>100.449997</v>
      </c>
      <c r="F3" s="39">
        <v>93.766707999999994</v>
      </c>
      <c r="G3" s="42">
        <v>-1.0398635E-2</v>
      </c>
      <c r="H3" s="41">
        <v>-1.007166096</v>
      </c>
      <c r="I3" s="1"/>
      <c r="J3" s="1"/>
      <c r="K3" s="1"/>
      <c r="L3" s="1"/>
    </row>
    <row r="4" spans="1:12" ht="15.75" customHeight="1">
      <c r="A4" s="36">
        <v>44181</v>
      </c>
      <c r="B4" s="37">
        <v>101.900002</v>
      </c>
      <c r="C4" s="37">
        <v>103.599998</v>
      </c>
      <c r="D4" s="37">
        <v>100.650002</v>
      </c>
      <c r="E4" s="38">
        <v>102.900002</v>
      </c>
      <c r="F4" s="39">
        <v>96.053696000000002</v>
      </c>
      <c r="G4" s="42">
        <v>2.4097501E-2</v>
      </c>
      <c r="H4" s="41">
        <v>-0.89536186100000004</v>
      </c>
      <c r="I4" s="1"/>
      <c r="J4" s="1"/>
      <c r="K4" s="106" t="s">
        <v>19</v>
      </c>
      <c r="L4" s="1"/>
    </row>
    <row r="5" spans="1:12" ht="15.75" customHeight="1">
      <c r="A5" s="36">
        <v>44182</v>
      </c>
      <c r="B5" s="37">
        <v>105.099998</v>
      </c>
      <c r="C5" s="37">
        <v>105.599998</v>
      </c>
      <c r="D5" s="37">
        <v>100.699997</v>
      </c>
      <c r="E5" s="38">
        <v>101.5</v>
      </c>
      <c r="F5" s="39">
        <v>94.746841000000003</v>
      </c>
      <c r="G5" s="42">
        <v>-1.3698864999999999E-2</v>
      </c>
      <c r="H5" s="41">
        <v>-0.95925022599999998</v>
      </c>
      <c r="I5" s="1"/>
      <c r="J5" s="1"/>
      <c r="K5" s="107"/>
      <c r="L5" s="25"/>
    </row>
    <row r="6" spans="1:12" ht="23.4">
      <c r="A6" s="36">
        <v>44183</v>
      </c>
      <c r="B6" s="37">
        <v>101.5</v>
      </c>
      <c r="C6" s="37">
        <v>102.300003</v>
      </c>
      <c r="D6" s="37">
        <v>98.150002000000001</v>
      </c>
      <c r="E6" s="38">
        <v>99</v>
      </c>
      <c r="F6" s="39">
        <v>92.413177000000005</v>
      </c>
      <c r="G6" s="42">
        <v>-2.4938926E-2</v>
      </c>
      <c r="H6" s="41">
        <v>-1.073336316</v>
      </c>
      <c r="I6" s="1"/>
      <c r="J6" s="1"/>
      <c r="K6" s="26" t="s">
        <v>31</v>
      </c>
      <c r="L6" s="20">
        <f>AVERAGE(F:F)</f>
        <v>114.36858202032521</v>
      </c>
    </row>
    <row r="7" spans="1:12" ht="23.4">
      <c r="A7" s="36">
        <v>44186</v>
      </c>
      <c r="B7" s="37">
        <v>98.900002000000001</v>
      </c>
      <c r="C7" s="37">
        <v>98.949996999999996</v>
      </c>
      <c r="D7" s="37">
        <v>88.949996999999996</v>
      </c>
      <c r="E7" s="38">
        <v>89.849997999999999</v>
      </c>
      <c r="F7" s="39">
        <v>83.871964000000006</v>
      </c>
      <c r="G7" s="42">
        <v>-9.6978178999999998E-2</v>
      </c>
      <c r="H7" s="41">
        <v>-1.490891542</v>
      </c>
      <c r="I7" s="1"/>
      <c r="J7" s="1"/>
      <c r="K7" s="19" t="s">
        <v>32</v>
      </c>
      <c r="L7" s="21">
        <f>AVERAGE(G:G)</f>
        <v>1.8079943673469381E-3</v>
      </c>
    </row>
    <row r="8" spans="1:12" ht="23.4">
      <c r="A8" s="36">
        <v>44187</v>
      </c>
      <c r="B8" s="37">
        <v>89.050003000000004</v>
      </c>
      <c r="C8" s="37">
        <v>92.300003000000004</v>
      </c>
      <c r="D8" s="37">
        <v>86.599997999999999</v>
      </c>
      <c r="E8" s="38">
        <v>90.550003000000004</v>
      </c>
      <c r="F8" s="39">
        <v>84.525390999999999</v>
      </c>
      <c r="G8" s="42">
        <v>7.7605770000000003E-3</v>
      </c>
      <c r="H8" s="41">
        <v>-1.458947384</v>
      </c>
      <c r="I8" s="1"/>
      <c r="J8" s="1"/>
      <c r="K8" s="19" t="s">
        <v>33</v>
      </c>
      <c r="L8" s="21">
        <f>VAR(F:F)</f>
        <v>418.41886627108465</v>
      </c>
    </row>
    <row r="9" spans="1:12" ht="23.4">
      <c r="A9" s="36">
        <v>44188</v>
      </c>
      <c r="B9" s="37">
        <v>90.5</v>
      </c>
      <c r="C9" s="37">
        <v>91.300003000000004</v>
      </c>
      <c r="D9" s="37">
        <v>88.300003000000004</v>
      </c>
      <c r="E9" s="38">
        <v>90.800003000000004</v>
      </c>
      <c r="F9" s="39">
        <v>84.758758999999998</v>
      </c>
      <c r="G9" s="42">
        <v>2.7571179999999998E-3</v>
      </c>
      <c r="H9" s="41">
        <v>-1.4475386969999999</v>
      </c>
      <c r="I9" s="1"/>
      <c r="J9" s="1"/>
      <c r="K9" s="19" t="s">
        <v>34</v>
      </c>
      <c r="L9" s="21">
        <f>VAR(G:G)</f>
        <v>5.3393062029781372E-4</v>
      </c>
    </row>
    <row r="10" spans="1:12" ht="23.4">
      <c r="A10" s="36">
        <v>44189</v>
      </c>
      <c r="B10" s="37">
        <v>92.5</v>
      </c>
      <c r="C10" s="37">
        <v>95.5</v>
      </c>
      <c r="D10" s="37">
        <v>92.150002000000001</v>
      </c>
      <c r="E10" s="38">
        <v>93.150002000000001</v>
      </c>
      <c r="F10" s="39">
        <v>86.952408000000005</v>
      </c>
      <c r="G10" s="42">
        <v>2.5551843000000001E-2</v>
      </c>
      <c r="H10" s="41">
        <v>-1.3402975349999999</v>
      </c>
      <c r="I10" s="1"/>
      <c r="J10" s="1"/>
      <c r="K10" s="19" t="s">
        <v>24</v>
      </c>
      <c r="L10" s="21">
        <f>SKEW(F:F)</f>
        <v>0.73372158197085158</v>
      </c>
    </row>
    <row r="11" spans="1:12" ht="23.4">
      <c r="A11" s="36">
        <v>44193</v>
      </c>
      <c r="B11" s="37">
        <v>94</v>
      </c>
      <c r="C11" s="37">
        <v>95.150002000000001</v>
      </c>
      <c r="D11" s="37">
        <v>93.300003000000004</v>
      </c>
      <c r="E11" s="38">
        <v>93.800003000000004</v>
      </c>
      <c r="F11" s="39">
        <v>87.559157999999996</v>
      </c>
      <c r="G11" s="42">
        <v>6.9537219999999999E-3</v>
      </c>
      <c r="H11" s="41">
        <v>-1.3106352809999999</v>
      </c>
      <c r="I11" s="1"/>
      <c r="J11" s="1"/>
      <c r="K11" s="23" t="s">
        <v>25</v>
      </c>
      <c r="L11" s="21">
        <f>KURT(F:F)</f>
        <v>-0.47969631608348173</v>
      </c>
    </row>
    <row r="12" spans="1:12" ht="14.4">
      <c r="A12" s="36">
        <v>44194</v>
      </c>
      <c r="B12" s="37">
        <v>94.199996999999996</v>
      </c>
      <c r="C12" s="37">
        <v>94.650002000000001</v>
      </c>
      <c r="D12" s="37">
        <v>92</v>
      </c>
      <c r="E12" s="38">
        <v>93.150002000000001</v>
      </c>
      <c r="F12" s="39">
        <v>86.952408000000005</v>
      </c>
      <c r="G12" s="42">
        <v>-6.9537219999999999E-3</v>
      </c>
      <c r="H12" s="41">
        <v>-1.3402975349999999</v>
      </c>
      <c r="I12" s="1"/>
      <c r="J12" s="1"/>
      <c r="K12" s="108" t="s">
        <v>71</v>
      </c>
      <c r="L12" s="114"/>
    </row>
    <row r="13" spans="1:12" ht="14.4">
      <c r="A13" s="36">
        <v>44195</v>
      </c>
      <c r="B13" s="37">
        <v>93.5</v>
      </c>
      <c r="C13" s="37">
        <v>94.5</v>
      </c>
      <c r="D13" s="37">
        <v>92.75</v>
      </c>
      <c r="E13" s="38">
        <v>93.25</v>
      </c>
      <c r="F13" s="39">
        <v>87.045745999999994</v>
      </c>
      <c r="G13" s="42">
        <v>1.0728619999999999E-3</v>
      </c>
      <c r="H13" s="41">
        <v>-1.33573451</v>
      </c>
      <c r="I13" s="1"/>
      <c r="J13" s="1"/>
      <c r="K13" s="115"/>
      <c r="L13" s="116"/>
    </row>
    <row r="14" spans="1:12" ht="14.4">
      <c r="A14" s="36">
        <v>44196</v>
      </c>
      <c r="B14" s="37">
        <v>93.300003000000004</v>
      </c>
      <c r="C14" s="37">
        <v>95.550003000000004</v>
      </c>
      <c r="D14" s="37">
        <v>92.550003000000004</v>
      </c>
      <c r="E14" s="38">
        <v>93.050003000000004</v>
      </c>
      <c r="F14" s="39">
        <v>86.859054999999998</v>
      </c>
      <c r="G14" s="42">
        <v>-2.1470489999999998E-3</v>
      </c>
      <c r="H14" s="41">
        <v>-1.3448612929999999</v>
      </c>
      <c r="I14" s="1"/>
      <c r="J14" s="1"/>
      <c r="K14" s="115"/>
      <c r="L14" s="116"/>
    </row>
    <row r="15" spans="1:12" ht="19.5" customHeight="1">
      <c r="A15" s="43">
        <v>44197</v>
      </c>
      <c r="B15" s="37">
        <v>93.75</v>
      </c>
      <c r="C15" s="37">
        <v>94.449996999999996</v>
      </c>
      <c r="D15" s="37">
        <v>93</v>
      </c>
      <c r="E15" s="38">
        <v>93.199996999999996</v>
      </c>
      <c r="F15" s="39">
        <v>86.999069000000006</v>
      </c>
      <c r="G15" s="42">
        <v>1.61067E-3</v>
      </c>
      <c r="H15" s="41">
        <v>-1.3380164139999999</v>
      </c>
      <c r="I15" s="1"/>
      <c r="J15" s="1"/>
      <c r="K15" s="117"/>
      <c r="L15" s="118"/>
    </row>
    <row r="16" spans="1:12" ht="23.4">
      <c r="A16" s="43">
        <v>44200</v>
      </c>
      <c r="B16" s="37">
        <v>94.050003000000004</v>
      </c>
      <c r="C16" s="37">
        <v>97.300003000000004</v>
      </c>
      <c r="D16" s="37">
        <v>93.699996999999996</v>
      </c>
      <c r="E16" s="38">
        <v>96.949996999999996</v>
      </c>
      <c r="F16" s="39">
        <v>90.499572999999998</v>
      </c>
      <c r="G16" s="42">
        <v>3.9447715000000001E-2</v>
      </c>
      <c r="H16" s="41">
        <v>-1.166886887</v>
      </c>
      <c r="I16" s="1"/>
      <c r="J16" s="1"/>
      <c r="K16" s="25"/>
      <c r="L16" s="25"/>
    </row>
    <row r="17" spans="1:12" ht="23.4">
      <c r="A17" s="43">
        <v>44201</v>
      </c>
      <c r="B17" s="37">
        <v>96.5</v>
      </c>
      <c r="C17" s="37">
        <v>96.5</v>
      </c>
      <c r="D17" s="37">
        <v>94.349997999999999</v>
      </c>
      <c r="E17" s="38">
        <v>94.949996999999996</v>
      </c>
      <c r="F17" s="39">
        <v>88.632637000000003</v>
      </c>
      <c r="G17" s="42">
        <v>-2.0844979E-2</v>
      </c>
      <c r="H17" s="41">
        <v>-1.258155994</v>
      </c>
      <c r="I17" s="1"/>
      <c r="J17" s="1"/>
      <c r="K17" s="25"/>
      <c r="L17" s="25"/>
    </row>
    <row r="18" spans="1:12" ht="23.4">
      <c r="A18" s="43">
        <v>44202</v>
      </c>
      <c r="B18" s="37">
        <v>98.900002000000001</v>
      </c>
      <c r="C18" s="37">
        <v>99.300003000000004</v>
      </c>
      <c r="D18" s="37">
        <v>96.25</v>
      </c>
      <c r="E18" s="38">
        <v>96.949996999999996</v>
      </c>
      <c r="F18" s="39">
        <v>90.499572999999998</v>
      </c>
      <c r="G18" s="42">
        <v>2.0844979E-2</v>
      </c>
      <c r="H18" s="41">
        <v>-1.166886887</v>
      </c>
      <c r="I18" s="1"/>
      <c r="J18" s="1"/>
      <c r="K18" s="25"/>
      <c r="L18" s="25"/>
    </row>
    <row r="19" spans="1:12" ht="23.4">
      <c r="A19" s="43">
        <v>44203</v>
      </c>
      <c r="B19" s="37">
        <v>98</v>
      </c>
      <c r="C19" s="37">
        <v>99.050003000000004</v>
      </c>
      <c r="D19" s="37">
        <v>97.099997999999999</v>
      </c>
      <c r="E19" s="38">
        <v>97.900002000000001</v>
      </c>
      <c r="F19" s="39">
        <v>91.386368000000004</v>
      </c>
      <c r="G19" s="42">
        <v>9.7511879999999992E-3</v>
      </c>
      <c r="H19" s="41">
        <v>-1.123534042</v>
      </c>
      <c r="I19" s="1"/>
      <c r="J19" s="1"/>
      <c r="K19" s="25"/>
      <c r="L19" s="25"/>
    </row>
    <row r="20" spans="1:12" ht="23.4">
      <c r="A20" s="43">
        <v>44204</v>
      </c>
      <c r="B20" s="37">
        <v>98.949996999999996</v>
      </c>
      <c r="C20" s="37">
        <v>101.300003</v>
      </c>
      <c r="D20" s="37">
        <v>98.550003000000004</v>
      </c>
      <c r="E20" s="38">
        <v>100.650002</v>
      </c>
      <c r="F20" s="39">
        <v>93.953400000000002</v>
      </c>
      <c r="G20" s="42">
        <v>2.7702594000000001E-2</v>
      </c>
      <c r="H20" s="41">
        <v>-0.99803926399999998</v>
      </c>
      <c r="I20" s="1"/>
      <c r="J20" s="1"/>
      <c r="K20" s="25"/>
      <c r="L20" s="25"/>
    </row>
    <row r="21" spans="1:12" ht="23.4">
      <c r="A21" s="43">
        <v>44207</v>
      </c>
      <c r="B21" s="37">
        <v>101.5</v>
      </c>
      <c r="C21" s="37">
        <v>102.900002</v>
      </c>
      <c r="D21" s="37">
        <v>98.050003000000004</v>
      </c>
      <c r="E21" s="38">
        <v>102.550003</v>
      </c>
      <c r="F21" s="39">
        <v>95.726990000000001</v>
      </c>
      <c r="G21" s="42">
        <v>1.8701371000000001E-2</v>
      </c>
      <c r="H21" s="41">
        <v>-0.91133357299999995</v>
      </c>
      <c r="I21" s="1"/>
      <c r="J21" s="1"/>
      <c r="K21" s="26" t="s">
        <v>26</v>
      </c>
      <c r="L21" s="27">
        <f>AVERAGE(H2:H247)</f>
        <v>-8.1301821643572709E-12</v>
      </c>
    </row>
    <row r="22" spans="1:12" ht="23.4">
      <c r="A22" s="43">
        <v>44208</v>
      </c>
      <c r="B22" s="37">
        <v>102</v>
      </c>
      <c r="C22" s="37">
        <v>104.5</v>
      </c>
      <c r="D22" s="37">
        <v>100.75</v>
      </c>
      <c r="E22" s="38">
        <v>103.449997</v>
      </c>
      <c r="F22" s="39">
        <v>96.567108000000005</v>
      </c>
      <c r="G22" s="42">
        <v>8.7378999999999998E-3</v>
      </c>
      <c r="H22" s="41">
        <v>-0.87026263100000001</v>
      </c>
      <c r="I22" s="1"/>
      <c r="J22" s="1"/>
      <c r="K22" s="19" t="s">
        <v>27</v>
      </c>
      <c r="L22" s="21">
        <f>VAR(H:H)</f>
        <v>0.99999999998729394</v>
      </c>
    </row>
    <row r="23" spans="1:12" ht="23.4">
      <c r="A23" s="43">
        <v>44209</v>
      </c>
      <c r="B23" s="37">
        <v>104.949997</v>
      </c>
      <c r="C23" s="37">
        <v>107.900002</v>
      </c>
      <c r="D23" s="37">
        <v>104.099998</v>
      </c>
      <c r="E23" s="38">
        <v>105.25</v>
      </c>
      <c r="F23" s="39">
        <v>98.247344999999996</v>
      </c>
      <c r="G23" s="42">
        <v>1.7250041000000001E-2</v>
      </c>
      <c r="H23" s="41">
        <v>-0.78812069900000004</v>
      </c>
      <c r="I23" s="1"/>
      <c r="J23" s="1"/>
      <c r="K23" s="19" t="s">
        <v>28</v>
      </c>
      <c r="L23" s="21">
        <f>STDEV(F:F)</f>
        <v>20.455289444813161</v>
      </c>
    </row>
    <row r="24" spans="1:12" ht="14.4">
      <c r="A24" s="43">
        <v>44210</v>
      </c>
      <c r="B24" s="37">
        <v>107</v>
      </c>
      <c r="C24" s="37">
        <v>107.449997</v>
      </c>
      <c r="D24" s="37">
        <v>104.199997</v>
      </c>
      <c r="E24" s="38">
        <v>105.050003</v>
      </c>
      <c r="F24" s="39">
        <v>98.060654</v>
      </c>
      <c r="G24" s="42">
        <v>-1.902022E-3</v>
      </c>
      <c r="H24" s="41">
        <v>-0.79724748300000003</v>
      </c>
      <c r="I24" s="1"/>
      <c r="J24" s="1"/>
      <c r="K24" s="1"/>
      <c r="L24" s="1"/>
    </row>
    <row r="25" spans="1:12" ht="14.4">
      <c r="A25" s="43">
        <v>44211</v>
      </c>
      <c r="B25" s="37">
        <v>105.25</v>
      </c>
      <c r="C25" s="37">
        <v>106.099998</v>
      </c>
      <c r="D25" s="37">
        <v>100.650002</v>
      </c>
      <c r="E25" s="38">
        <v>101.400002</v>
      </c>
      <c r="F25" s="39">
        <v>94.653503000000001</v>
      </c>
      <c r="G25" s="42">
        <v>-3.5363318999999997E-2</v>
      </c>
      <c r="H25" s="41">
        <v>-0.96381325100000004</v>
      </c>
      <c r="I25" s="1"/>
      <c r="J25" s="1"/>
      <c r="K25" s="1"/>
      <c r="L25" s="1"/>
    </row>
    <row r="26" spans="1:12" ht="14.4">
      <c r="A26" s="43">
        <v>44214</v>
      </c>
      <c r="B26" s="37">
        <v>101.400002</v>
      </c>
      <c r="C26" s="37">
        <v>101.849998</v>
      </c>
      <c r="D26" s="37">
        <v>96.050003000000004</v>
      </c>
      <c r="E26" s="38">
        <v>96.650002000000001</v>
      </c>
      <c r="F26" s="39">
        <v>90.219536000000005</v>
      </c>
      <c r="G26" s="42">
        <v>-4.7976897999999997E-2</v>
      </c>
      <c r="H26" s="41">
        <v>-1.1805770870000001</v>
      </c>
      <c r="I26" s="1"/>
      <c r="J26" s="1"/>
      <c r="K26" s="1"/>
      <c r="L26" s="1"/>
    </row>
    <row r="27" spans="1:12" ht="14.4">
      <c r="A27" s="43">
        <v>44215</v>
      </c>
      <c r="B27" s="37">
        <v>97.75</v>
      </c>
      <c r="C27" s="37">
        <v>99</v>
      </c>
      <c r="D27" s="37">
        <v>97.5</v>
      </c>
      <c r="E27" s="38">
        <v>98.099997999999999</v>
      </c>
      <c r="F27" s="39">
        <v>91.573059000000001</v>
      </c>
      <c r="G27" s="42">
        <v>1.4891124E-2</v>
      </c>
      <c r="H27" s="41">
        <v>-1.114407258</v>
      </c>
      <c r="I27" s="1"/>
      <c r="J27" s="1"/>
      <c r="K27" s="1"/>
      <c r="L27" s="1"/>
    </row>
    <row r="28" spans="1:12" ht="14.4">
      <c r="A28" s="43">
        <v>44216</v>
      </c>
      <c r="B28" s="37">
        <v>99</v>
      </c>
      <c r="C28" s="37">
        <v>99.800003000000004</v>
      </c>
      <c r="D28" s="37">
        <v>97.849997999999999</v>
      </c>
      <c r="E28" s="38">
        <v>98.849997999999999</v>
      </c>
      <c r="F28" s="39">
        <v>92.273155000000003</v>
      </c>
      <c r="G28" s="42">
        <v>7.6161409999999999E-3</v>
      </c>
      <c r="H28" s="41">
        <v>-1.080181587</v>
      </c>
      <c r="I28" s="1"/>
      <c r="J28" s="1"/>
      <c r="K28" s="1"/>
      <c r="L28" s="1"/>
    </row>
    <row r="29" spans="1:12" ht="14.4">
      <c r="A29" s="43">
        <v>44217</v>
      </c>
      <c r="B29" s="37">
        <v>99.050003000000004</v>
      </c>
      <c r="C29" s="37">
        <v>100.199997</v>
      </c>
      <c r="D29" s="37">
        <v>93.900002000000001</v>
      </c>
      <c r="E29" s="38">
        <v>94.699996999999996</v>
      </c>
      <c r="F29" s="39">
        <v>88.399269000000004</v>
      </c>
      <c r="G29" s="42">
        <v>-4.2889554000000003E-2</v>
      </c>
      <c r="H29" s="41">
        <v>-1.2695646810000001</v>
      </c>
      <c r="I29" s="1"/>
      <c r="J29" s="1"/>
      <c r="K29" s="1"/>
      <c r="L29" s="1"/>
    </row>
    <row r="30" spans="1:12" ht="14.4">
      <c r="A30" s="43">
        <v>44218</v>
      </c>
      <c r="B30" s="37">
        <v>94.599997999999999</v>
      </c>
      <c r="C30" s="37">
        <v>95.449996999999996</v>
      </c>
      <c r="D30" s="37">
        <v>92.5</v>
      </c>
      <c r="E30" s="38">
        <v>92.75</v>
      </c>
      <c r="F30" s="39">
        <v>86.579009999999997</v>
      </c>
      <c r="G30" s="42">
        <v>-2.0806293E-2</v>
      </c>
      <c r="H30" s="41">
        <v>-1.3585518839999999</v>
      </c>
      <c r="I30" s="1"/>
      <c r="J30" s="1"/>
      <c r="K30" s="1"/>
      <c r="L30" s="1"/>
    </row>
    <row r="31" spans="1:12" ht="14.4">
      <c r="A31" s="43">
        <v>44221</v>
      </c>
      <c r="B31" s="37">
        <v>93.050003000000004</v>
      </c>
      <c r="C31" s="37">
        <v>93.75</v>
      </c>
      <c r="D31" s="37">
        <v>90</v>
      </c>
      <c r="E31" s="38">
        <v>91.349997999999999</v>
      </c>
      <c r="F31" s="39">
        <v>85.272163000000006</v>
      </c>
      <c r="G31" s="42">
        <v>-1.5209349E-2</v>
      </c>
      <c r="H31" s="41">
        <v>-1.4224398579999999</v>
      </c>
      <c r="I31" s="1"/>
      <c r="J31" s="1"/>
      <c r="K31" s="1"/>
      <c r="L31" s="1"/>
    </row>
    <row r="32" spans="1:12" ht="14.4">
      <c r="A32" s="43">
        <v>44223</v>
      </c>
      <c r="B32" s="37">
        <v>91.400002000000001</v>
      </c>
      <c r="C32" s="37">
        <v>91.75</v>
      </c>
      <c r="D32" s="37">
        <v>88.900002000000001</v>
      </c>
      <c r="E32" s="38">
        <v>89.699996999999996</v>
      </c>
      <c r="F32" s="39">
        <v>83.731933999999995</v>
      </c>
      <c r="G32" s="42">
        <v>-1.8227625000000001E-2</v>
      </c>
      <c r="H32" s="41">
        <v>-1.4977372040000001</v>
      </c>
      <c r="I32" s="1"/>
      <c r="J32" s="1"/>
      <c r="K32" s="1"/>
      <c r="L32" s="1"/>
    </row>
    <row r="33" spans="1:12" ht="14.4">
      <c r="A33" s="43">
        <v>44224</v>
      </c>
      <c r="B33" s="37">
        <v>89</v>
      </c>
      <c r="C33" s="37">
        <v>91.400002000000001</v>
      </c>
      <c r="D33" s="37">
        <v>88.800003000000004</v>
      </c>
      <c r="E33" s="38">
        <v>90.650002000000001</v>
      </c>
      <c r="F33" s="39">
        <v>84.618735999999998</v>
      </c>
      <c r="G33" s="42">
        <v>1.0535274000000001E-2</v>
      </c>
      <c r="H33" s="41">
        <v>-1.4543840159999999</v>
      </c>
      <c r="I33" s="1"/>
      <c r="J33" s="1"/>
      <c r="K33" s="1"/>
      <c r="L33" s="1"/>
    </row>
    <row r="34" spans="1:12" ht="14.4">
      <c r="A34" s="43">
        <v>44225</v>
      </c>
      <c r="B34" s="37">
        <v>90.75</v>
      </c>
      <c r="C34" s="37">
        <v>92.949996999999996</v>
      </c>
      <c r="D34" s="37">
        <v>87.75</v>
      </c>
      <c r="E34" s="38">
        <v>88.300003000000004</v>
      </c>
      <c r="F34" s="39">
        <v>82.425087000000005</v>
      </c>
      <c r="G34" s="42">
        <v>-2.6265863E-2</v>
      </c>
      <c r="H34" s="41">
        <v>-1.5616251779999999</v>
      </c>
      <c r="I34" s="1"/>
      <c r="J34" s="1"/>
      <c r="K34" s="1"/>
      <c r="L34" s="1"/>
    </row>
    <row r="35" spans="1:12" ht="14.4">
      <c r="A35" s="43">
        <v>44228</v>
      </c>
      <c r="B35" s="37">
        <v>89</v>
      </c>
      <c r="C35" s="37">
        <v>91.199996999999996</v>
      </c>
      <c r="D35" s="37">
        <v>88.449996999999996</v>
      </c>
      <c r="E35" s="38">
        <v>90.849997999999999</v>
      </c>
      <c r="F35" s="39">
        <v>84.805428000000006</v>
      </c>
      <c r="G35" s="42">
        <v>2.8469706000000001E-2</v>
      </c>
      <c r="H35" s="41">
        <v>-1.4452571839999999</v>
      </c>
      <c r="I35" s="1"/>
      <c r="J35" s="1"/>
      <c r="K35" s="1"/>
      <c r="L35" s="1"/>
    </row>
    <row r="36" spans="1:12" ht="14.4">
      <c r="A36" s="43">
        <v>44229</v>
      </c>
      <c r="B36" s="37">
        <v>92.5</v>
      </c>
      <c r="C36" s="37">
        <v>93.949996999999996</v>
      </c>
      <c r="D36" s="37">
        <v>91.199996999999996</v>
      </c>
      <c r="E36" s="38">
        <v>92.849997999999999</v>
      </c>
      <c r="F36" s="39">
        <v>86.672363000000004</v>
      </c>
      <c r="G36" s="42">
        <v>2.1775517000000001E-2</v>
      </c>
      <c r="H36" s="41">
        <v>-1.353988126</v>
      </c>
      <c r="I36" s="1"/>
      <c r="J36" s="1"/>
      <c r="K36" s="1"/>
      <c r="L36" s="1"/>
    </row>
    <row r="37" spans="1:12" ht="14.4">
      <c r="A37" s="43">
        <v>44230</v>
      </c>
      <c r="B37" s="37">
        <v>94.599997999999999</v>
      </c>
      <c r="C37" s="37">
        <v>95.300003000000004</v>
      </c>
      <c r="D37" s="37">
        <v>93</v>
      </c>
      <c r="E37" s="38">
        <v>93.349997999999999</v>
      </c>
      <c r="F37" s="39">
        <v>87.139090999999993</v>
      </c>
      <c r="G37" s="42">
        <v>5.370522E-3</v>
      </c>
      <c r="H37" s="41">
        <v>-1.3311711420000001</v>
      </c>
      <c r="I37" s="1"/>
      <c r="J37" s="1"/>
      <c r="K37" s="1"/>
      <c r="L37" s="1"/>
    </row>
    <row r="38" spans="1:12" ht="14.4">
      <c r="A38" s="43">
        <v>44231</v>
      </c>
      <c r="B38" s="37">
        <v>94.25</v>
      </c>
      <c r="C38" s="37">
        <v>98.599997999999999</v>
      </c>
      <c r="D38" s="37">
        <v>94</v>
      </c>
      <c r="E38" s="38">
        <v>97.650002000000001</v>
      </c>
      <c r="F38" s="39">
        <v>91.153000000000006</v>
      </c>
      <c r="G38" s="42">
        <v>4.5033824E-2</v>
      </c>
      <c r="H38" s="41">
        <v>-1.134942729</v>
      </c>
      <c r="I38" s="1"/>
      <c r="J38" s="1"/>
      <c r="K38" s="1"/>
      <c r="L38" s="1"/>
    </row>
    <row r="39" spans="1:12" ht="14.4">
      <c r="A39" s="43">
        <v>44232</v>
      </c>
      <c r="B39" s="37">
        <v>98.949996999999996</v>
      </c>
      <c r="C39" s="37">
        <v>99.949996999999996</v>
      </c>
      <c r="D39" s="37">
        <v>96.800003000000004</v>
      </c>
      <c r="E39" s="38">
        <v>97.650002000000001</v>
      </c>
      <c r="F39" s="39">
        <v>91.153000000000006</v>
      </c>
      <c r="G39" s="42">
        <v>0</v>
      </c>
      <c r="H39" s="41">
        <v>-1.134942729</v>
      </c>
      <c r="I39" s="1"/>
      <c r="J39" s="1"/>
      <c r="K39" s="1"/>
      <c r="L39" s="1"/>
    </row>
    <row r="40" spans="1:12" ht="14.4">
      <c r="A40" s="43">
        <v>44235</v>
      </c>
      <c r="B40" s="37">
        <v>99.5</v>
      </c>
      <c r="C40" s="37">
        <v>100.800003</v>
      </c>
      <c r="D40" s="37">
        <v>99.099997999999999</v>
      </c>
      <c r="E40" s="38">
        <v>99.650002000000001</v>
      </c>
      <c r="F40" s="39">
        <v>93.019936000000001</v>
      </c>
      <c r="G40" s="42">
        <v>2.0274422E-2</v>
      </c>
      <c r="H40" s="41">
        <v>-1.043673622</v>
      </c>
      <c r="I40" s="1"/>
      <c r="J40" s="1"/>
      <c r="K40" s="1"/>
      <c r="L40" s="1"/>
    </row>
    <row r="41" spans="1:12" ht="14.4">
      <c r="A41" s="43">
        <v>44236</v>
      </c>
      <c r="B41" s="37">
        <v>99.800003000000004</v>
      </c>
      <c r="C41" s="37">
        <v>103.349998</v>
      </c>
      <c r="D41" s="37">
        <v>99.800003000000004</v>
      </c>
      <c r="E41" s="38">
        <v>101</v>
      </c>
      <c r="F41" s="39">
        <v>94.280113</v>
      </c>
      <c r="G41" s="42">
        <v>1.3456441E-2</v>
      </c>
      <c r="H41" s="41">
        <v>-0.982067209</v>
      </c>
      <c r="I41" s="1"/>
      <c r="J41" s="1"/>
      <c r="K41" s="1"/>
      <c r="L41" s="1"/>
    </row>
    <row r="42" spans="1:12" ht="14.4">
      <c r="A42" s="43">
        <v>44237</v>
      </c>
      <c r="B42" s="37">
        <v>102</v>
      </c>
      <c r="C42" s="37">
        <v>102.5</v>
      </c>
      <c r="D42" s="37">
        <v>98.599997999999999</v>
      </c>
      <c r="E42" s="38">
        <v>100</v>
      </c>
      <c r="F42" s="39">
        <v>93.346642000000003</v>
      </c>
      <c r="G42" s="42">
        <v>-9.9503790000000005E-3</v>
      </c>
      <c r="H42" s="41">
        <v>-1.0277019089999999</v>
      </c>
      <c r="I42" s="1"/>
      <c r="J42" s="1"/>
      <c r="K42" s="1"/>
      <c r="L42" s="1"/>
    </row>
    <row r="43" spans="1:12" ht="14.4">
      <c r="A43" s="43">
        <v>44238</v>
      </c>
      <c r="B43" s="37">
        <v>100</v>
      </c>
      <c r="C43" s="37">
        <v>100.349998</v>
      </c>
      <c r="D43" s="37">
        <v>98.900002000000001</v>
      </c>
      <c r="E43" s="38">
        <v>99.449996999999996</v>
      </c>
      <c r="F43" s="39">
        <v>92.833236999999997</v>
      </c>
      <c r="G43" s="42">
        <v>-5.5151640000000004E-3</v>
      </c>
      <c r="H43" s="41">
        <v>-1.052800797</v>
      </c>
      <c r="I43" s="1"/>
      <c r="J43" s="1"/>
      <c r="K43" s="1"/>
      <c r="L43" s="1"/>
    </row>
    <row r="44" spans="1:12" ht="14.4">
      <c r="A44" s="43">
        <v>44239</v>
      </c>
      <c r="B44" s="37">
        <v>98.900002000000001</v>
      </c>
      <c r="C44" s="37">
        <v>99.400002000000001</v>
      </c>
      <c r="D44" s="37">
        <v>96.550003000000004</v>
      </c>
      <c r="E44" s="38">
        <v>97</v>
      </c>
      <c r="F44" s="39">
        <v>90.546249000000003</v>
      </c>
      <c r="G44" s="42">
        <v>-2.4943974000000001E-2</v>
      </c>
      <c r="H44" s="41">
        <v>-1.1646050320000001</v>
      </c>
      <c r="I44" s="1"/>
      <c r="J44" s="1"/>
      <c r="K44" s="1"/>
      <c r="L44" s="1"/>
    </row>
    <row r="45" spans="1:12" ht="14.4">
      <c r="A45" s="43">
        <v>44242</v>
      </c>
      <c r="B45" s="37">
        <v>97</v>
      </c>
      <c r="C45" s="37">
        <v>99.25</v>
      </c>
      <c r="D45" s="37">
        <v>95.599997999999999</v>
      </c>
      <c r="E45" s="38">
        <v>98.449996999999996</v>
      </c>
      <c r="F45" s="39">
        <v>91.899772999999996</v>
      </c>
      <c r="G45" s="42">
        <v>1.48378E-2</v>
      </c>
      <c r="H45" s="41">
        <v>-1.0984351539999999</v>
      </c>
      <c r="I45" s="1"/>
      <c r="J45" s="1"/>
      <c r="K45" s="1"/>
      <c r="L45" s="1"/>
    </row>
    <row r="46" spans="1:12" ht="14.4">
      <c r="A46" s="43">
        <v>44243</v>
      </c>
      <c r="B46" s="37">
        <v>99.25</v>
      </c>
      <c r="C46" s="37">
        <v>104.849998</v>
      </c>
      <c r="D46" s="37">
        <v>99.25</v>
      </c>
      <c r="E46" s="38">
        <v>103.75</v>
      </c>
      <c r="F46" s="39">
        <v>96.847144999999998</v>
      </c>
      <c r="G46" s="42">
        <v>5.2435351999999998E-2</v>
      </c>
      <c r="H46" s="41">
        <v>-0.85657243199999999</v>
      </c>
      <c r="I46" s="1"/>
      <c r="J46" s="1"/>
      <c r="K46" s="1"/>
      <c r="L46" s="1"/>
    </row>
    <row r="47" spans="1:12" ht="14.4">
      <c r="A47" s="43">
        <v>44244</v>
      </c>
      <c r="B47" s="37">
        <v>102</v>
      </c>
      <c r="C47" s="37">
        <v>103.5</v>
      </c>
      <c r="D47" s="37">
        <v>100.800003</v>
      </c>
      <c r="E47" s="38">
        <v>102.25</v>
      </c>
      <c r="F47" s="39">
        <v>97.084518000000003</v>
      </c>
      <c r="G47" s="42">
        <v>2.4480080000000002E-3</v>
      </c>
      <c r="H47" s="41">
        <v>-0.84496795199999997</v>
      </c>
      <c r="I47" s="1"/>
      <c r="J47" s="1"/>
      <c r="K47" s="1"/>
      <c r="L47" s="1"/>
    </row>
    <row r="48" spans="1:12" ht="14.4">
      <c r="A48" s="43">
        <v>44245</v>
      </c>
      <c r="B48" s="37">
        <v>103.699997</v>
      </c>
      <c r="C48" s="37">
        <v>115.5</v>
      </c>
      <c r="D48" s="37">
        <v>103.349998</v>
      </c>
      <c r="E48" s="38">
        <v>110.699997</v>
      </c>
      <c r="F48" s="39">
        <v>105.10762800000001</v>
      </c>
      <c r="G48" s="42">
        <v>7.9402934999999994E-2</v>
      </c>
      <c r="H48" s="41">
        <v>-0.45274128499999999</v>
      </c>
      <c r="I48" s="1"/>
      <c r="J48" s="1"/>
      <c r="K48" s="1"/>
      <c r="L48" s="1"/>
    </row>
    <row r="49" spans="1:12" ht="14.4">
      <c r="A49" s="43">
        <v>44246</v>
      </c>
      <c r="B49" s="37">
        <v>110.699997</v>
      </c>
      <c r="C49" s="37">
        <v>112.199997</v>
      </c>
      <c r="D49" s="37">
        <v>103.849998</v>
      </c>
      <c r="E49" s="38">
        <v>105.099998</v>
      </c>
      <c r="F49" s="39">
        <v>99.790535000000006</v>
      </c>
      <c r="G49" s="42">
        <v>-5.1911514999999998E-2</v>
      </c>
      <c r="H49" s="41">
        <v>-0.71267859899999997</v>
      </c>
      <c r="I49" s="1"/>
      <c r="J49" s="1"/>
      <c r="K49" s="1"/>
      <c r="L49" s="1"/>
    </row>
    <row r="50" spans="1:12" ht="14.4">
      <c r="A50" s="43">
        <v>44249</v>
      </c>
      <c r="B50" s="37">
        <v>105.900002</v>
      </c>
      <c r="C50" s="37">
        <v>108.550003</v>
      </c>
      <c r="D50" s="37">
        <v>105.300003</v>
      </c>
      <c r="E50" s="38">
        <v>106.300003</v>
      </c>
      <c r="F50" s="39">
        <v>100.92991600000001</v>
      </c>
      <c r="G50" s="42">
        <v>1.1353036E-2</v>
      </c>
      <c r="H50" s="41">
        <v>-0.65697755400000002</v>
      </c>
      <c r="I50" s="1"/>
      <c r="J50" s="1"/>
      <c r="K50" s="1"/>
      <c r="L50" s="1"/>
    </row>
    <row r="51" spans="1:12" ht="14.4">
      <c r="A51" s="43">
        <v>44250</v>
      </c>
      <c r="B51" s="37">
        <v>109.75</v>
      </c>
      <c r="C51" s="37">
        <v>114.400002</v>
      </c>
      <c r="D51" s="37">
        <v>109.449997</v>
      </c>
      <c r="E51" s="38">
        <v>112.199997</v>
      </c>
      <c r="F51" s="39">
        <v>106.531853</v>
      </c>
      <c r="G51" s="42">
        <v>5.4017654999999998E-2</v>
      </c>
      <c r="H51" s="41">
        <v>-0.38311503899999999</v>
      </c>
      <c r="I51" s="1"/>
      <c r="J51" s="1"/>
      <c r="K51" s="1"/>
      <c r="L51" s="1"/>
    </row>
    <row r="52" spans="1:12" ht="14.4">
      <c r="A52" s="43">
        <v>44251</v>
      </c>
      <c r="B52" s="37">
        <v>114</v>
      </c>
      <c r="C52" s="37">
        <v>115.349998</v>
      </c>
      <c r="D52" s="37">
        <v>111</v>
      </c>
      <c r="E52" s="38">
        <v>113.599998</v>
      </c>
      <c r="F52" s="39">
        <v>107.86113</v>
      </c>
      <c r="G52" s="42">
        <v>1.2400537E-2</v>
      </c>
      <c r="H52" s="41">
        <v>-0.318130527</v>
      </c>
      <c r="I52" s="1"/>
      <c r="J52" s="1"/>
      <c r="K52" s="1"/>
      <c r="L52" s="1"/>
    </row>
    <row r="53" spans="1:12" ht="14.4">
      <c r="A53" s="43">
        <v>44252</v>
      </c>
      <c r="B53" s="37">
        <v>116</v>
      </c>
      <c r="C53" s="37">
        <v>120.5</v>
      </c>
      <c r="D53" s="37">
        <v>115.349998</v>
      </c>
      <c r="E53" s="38">
        <v>119.050003</v>
      </c>
      <c r="F53" s="39">
        <v>113.03581200000001</v>
      </c>
      <c r="G53" s="42">
        <v>4.6860121999999997E-2</v>
      </c>
      <c r="H53" s="41">
        <v>-6.5155275999999998E-2</v>
      </c>
      <c r="I53" s="1"/>
      <c r="J53" s="1"/>
      <c r="K53" s="1"/>
      <c r="L53" s="1"/>
    </row>
    <row r="54" spans="1:12" ht="14.4">
      <c r="A54" s="43">
        <v>44253</v>
      </c>
      <c r="B54" s="37">
        <v>115.5</v>
      </c>
      <c r="C54" s="37">
        <v>118.400002</v>
      </c>
      <c r="D54" s="37">
        <v>110.050003</v>
      </c>
      <c r="E54" s="38">
        <v>111</v>
      </c>
      <c r="F54" s="39">
        <v>105.392487</v>
      </c>
      <c r="G54" s="42">
        <v>-7.0013335999999995E-2</v>
      </c>
      <c r="H54" s="41">
        <v>-0.43881535100000002</v>
      </c>
      <c r="I54" s="1"/>
      <c r="J54" s="1"/>
      <c r="K54" s="1"/>
      <c r="L54" s="1"/>
    </row>
    <row r="55" spans="1:12" ht="14.4">
      <c r="A55" s="43">
        <v>44256</v>
      </c>
      <c r="B55" s="37">
        <v>114.300003</v>
      </c>
      <c r="C55" s="37">
        <v>117.650002</v>
      </c>
      <c r="D55" s="37">
        <v>113.5</v>
      </c>
      <c r="E55" s="38">
        <v>117.050003</v>
      </c>
      <c r="F55" s="39">
        <v>111.136848</v>
      </c>
      <c r="G55" s="42">
        <v>5.3070953999999997E-2</v>
      </c>
      <c r="H55" s="41">
        <v>-0.157990139</v>
      </c>
      <c r="I55" s="1"/>
      <c r="J55" s="1"/>
      <c r="K55" s="1"/>
      <c r="L55" s="1"/>
    </row>
    <row r="56" spans="1:12" ht="14.4">
      <c r="A56" s="43">
        <v>44257</v>
      </c>
      <c r="B56" s="37">
        <v>115.900002</v>
      </c>
      <c r="C56" s="37">
        <v>116.650002</v>
      </c>
      <c r="D56" s="37">
        <v>112.75</v>
      </c>
      <c r="E56" s="38">
        <v>113.5</v>
      </c>
      <c r="F56" s="39">
        <v>107.76618999999999</v>
      </c>
      <c r="G56" s="42">
        <v>-3.0798334E-2</v>
      </c>
      <c r="H56" s="41">
        <v>-0.32277187000000002</v>
      </c>
      <c r="I56" s="1"/>
      <c r="J56" s="1"/>
      <c r="K56" s="1"/>
      <c r="L56" s="1"/>
    </row>
    <row r="57" spans="1:12" ht="14.4">
      <c r="A57" s="43">
        <v>44258</v>
      </c>
      <c r="B57" s="37">
        <v>114.050003</v>
      </c>
      <c r="C57" s="37">
        <v>115.800003</v>
      </c>
      <c r="D57" s="37">
        <v>113.199997</v>
      </c>
      <c r="E57" s="38">
        <v>114</v>
      </c>
      <c r="F57" s="39">
        <v>108.24092899999999</v>
      </c>
      <c r="G57" s="42">
        <v>4.3955940000000001E-3</v>
      </c>
      <c r="H57" s="41">
        <v>-0.299563252</v>
      </c>
      <c r="I57" s="1"/>
      <c r="J57" s="1"/>
      <c r="K57" s="1"/>
      <c r="L57" s="1"/>
    </row>
    <row r="58" spans="1:12" ht="14.4">
      <c r="A58" s="43">
        <v>44259</v>
      </c>
      <c r="B58" s="37">
        <v>113.949997</v>
      </c>
      <c r="C58" s="37">
        <v>117</v>
      </c>
      <c r="D58" s="37">
        <v>112.300003</v>
      </c>
      <c r="E58" s="38">
        <v>112.699997</v>
      </c>
      <c r="F58" s="39">
        <v>107.006592</v>
      </c>
      <c r="G58" s="42">
        <v>-1.1469127000000001E-2</v>
      </c>
      <c r="H58" s="41">
        <v>-0.35990642099999998</v>
      </c>
      <c r="I58" s="1"/>
      <c r="J58" s="1"/>
      <c r="K58" s="1"/>
      <c r="L58" s="1"/>
    </row>
    <row r="59" spans="1:12" ht="14.4">
      <c r="A59" s="43">
        <v>44260</v>
      </c>
      <c r="B59" s="37">
        <v>116.25</v>
      </c>
      <c r="C59" s="37">
        <v>118.25</v>
      </c>
      <c r="D59" s="37">
        <v>113.5</v>
      </c>
      <c r="E59" s="38">
        <v>114.949997</v>
      </c>
      <c r="F59" s="39">
        <v>109.142929</v>
      </c>
      <c r="G59" s="42">
        <v>1.9767857999999999E-2</v>
      </c>
      <c r="H59" s="41">
        <v>-0.25546707800000001</v>
      </c>
      <c r="I59" s="1"/>
      <c r="J59" s="1"/>
      <c r="K59" s="1"/>
      <c r="L59" s="1"/>
    </row>
    <row r="60" spans="1:12" ht="14.4">
      <c r="A60" s="43">
        <v>44263</v>
      </c>
      <c r="B60" s="37">
        <v>118.949997</v>
      </c>
      <c r="C60" s="37">
        <v>122.349998</v>
      </c>
      <c r="D60" s="37">
        <v>117.199997</v>
      </c>
      <c r="E60" s="38">
        <v>118.25</v>
      </c>
      <c r="F60" s="39">
        <v>112.276222</v>
      </c>
      <c r="G60" s="42">
        <v>2.8303803999999998E-2</v>
      </c>
      <c r="H60" s="41">
        <v>-0.102289436</v>
      </c>
      <c r="I60" s="1"/>
      <c r="J60" s="1"/>
      <c r="K60" s="1"/>
      <c r="L60" s="1"/>
    </row>
    <row r="61" spans="1:12" ht="14.4">
      <c r="A61" s="43">
        <v>44264</v>
      </c>
      <c r="B61" s="37">
        <v>119.400002</v>
      </c>
      <c r="C61" s="37">
        <v>119.550003</v>
      </c>
      <c r="D61" s="37">
        <v>114.199997</v>
      </c>
      <c r="E61" s="38">
        <v>116.75</v>
      </c>
      <c r="F61" s="39">
        <v>110.851997</v>
      </c>
      <c r="G61" s="42">
        <v>-1.2766151999999999E-2</v>
      </c>
      <c r="H61" s="41">
        <v>-0.17191568099999999</v>
      </c>
      <c r="I61" s="1"/>
      <c r="J61" s="1"/>
      <c r="K61" s="1"/>
      <c r="L61" s="1"/>
    </row>
    <row r="62" spans="1:12" ht="14.4">
      <c r="A62" s="43">
        <v>44265</v>
      </c>
      <c r="B62" s="37">
        <v>116.900002</v>
      </c>
      <c r="C62" s="37">
        <v>117</v>
      </c>
      <c r="D62" s="37">
        <v>113.599998</v>
      </c>
      <c r="E62" s="38">
        <v>114.400002</v>
      </c>
      <c r="F62" s="39">
        <v>108.62072000000001</v>
      </c>
      <c r="G62" s="42">
        <v>-2.0333770000000001E-2</v>
      </c>
      <c r="H62" s="41">
        <v>-0.28099636700000002</v>
      </c>
      <c r="I62" s="1"/>
      <c r="J62" s="1"/>
      <c r="K62" s="1"/>
      <c r="L62" s="1"/>
    </row>
    <row r="63" spans="1:12" ht="14.4">
      <c r="A63" s="43">
        <v>44267</v>
      </c>
      <c r="B63" s="37">
        <v>116.75</v>
      </c>
      <c r="C63" s="37">
        <v>117.400002</v>
      </c>
      <c r="D63" s="37">
        <v>114</v>
      </c>
      <c r="E63" s="38">
        <v>115.050003</v>
      </c>
      <c r="F63" s="39">
        <v>109.23788500000001</v>
      </c>
      <c r="G63" s="42">
        <v>5.6657540000000003E-3</v>
      </c>
      <c r="H63" s="41">
        <v>-0.25082495300000002</v>
      </c>
      <c r="I63" s="1"/>
      <c r="J63" s="1"/>
      <c r="K63" s="1"/>
      <c r="L63" s="1"/>
    </row>
    <row r="64" spans="1:12" ht="14.4">
      <c r="A64" s="43">
        <v>44270</v>
      </c>
      <c r="B64" s="37">
        <v>116</v>
      </c>
      <c r="C64" s="37">
        <v>116.849998</v>
      </c>
      <c r="D64" s="37">
        <v>112.800003</v>
      </c>
      <c r="E64" s="38">
        <v>114.349998</v>
      </c>
      <c r="F64" s="39">
        <v>108.57324199999999</v>
      </c>
      <c r="G64" s="42">
        <v>-6.1029489999999999E-3</v>
      </c>
      <c r="H64" s="41">
        <v>-0.28331742900000001</v>
      </c>
      <c r="I64" s="1"/>
      <c r="J64" s="1"/>
      <c r="K64" s="1"/>
      <c r="L64" s="1"/>
    </row>
    <row r="65" spans="1:12" ht="14.4">
      <c r="A65" s="43">
        <v>44271</v>
      </c>
      <c r="B65" s="37">
        <v>113.800003</v>
      </c>
      <c r="C65" s="37">
        <v>116.300003</v>
      </c>
      <c r="D65" s="37">
        <v>113.449997</v>
      </c>
      <c r="E65" s="38">
        <v>115.099998</v>
      </c>
      <c r="F65" s="39">
        <v>109.285355</v>
      </c>
      <c r="G65" s="42">
        <v>6.5374099999999996E-3</v>
      </c>
      <c r="H65" s="41">
        <v>-0.24850428199999999</v>
      </c>
      <c r="I65" s="1"/>
      <c r="J65" s="1"/>
      <c r="K65" s="1"/>
      <c r="L65" s="1"/>
    </row>
    <row r="66" spans="1:12" ht="14.4">
      <c r="A66" s="43">
        <v>44272</v>
      </c>
      <c r="B66" s="37">
        <v>114.800003</v>
      </c>
      <c r="C66" s="37">
        <v>114.849998</v>
      </c>
      <c r="D66" s="37">
        <v>108.75</v>
      </c>
      <c r="E66" s="38">
        <v>109.349998</v>
      </c>
      <c r="F66" s="39">
        <v>103.825836</v>
      </c>
      <c r="G66" s="42">
        <v>-5.1247556E-2</v>
      </c>
      <c r="H66" s="41">
        <v>-0.51540439199999999</v>
      </c>
      <c r="I66" s="1"/>
      <c r="J66" s="1"/>
      <c r="K66" s="1"/>
      <c r="L66" s="1"/>
    </row>
    <row r="67" spans="1:12" ht="14.4">
      <c r="A67" s="43">
        <v>44273</v>
      </c>
      <c r="B67" s="37">
        <v>110</v>
      </c>
      <c r="C67" s="37">
        <v>112.199997</v>
      </c>
      <c r="D67" s="37">
        <v>107.5</v>
      </c>
      <c r="E67" s="38">
        <v>110.199997</v>
      </c>
      <c r="F67" s="39">
        <v>104.63288900000001</v>
      </c>
      <c r="G67" s="42">
        <v>7.7430870000000001E-3</v>
      </c>
      <c r="H67" s="41">
        <v>-0.47594990300000001</v>
      </c>
      <c r="I67" s="1"/>
      <c r="J67" s="1"/>
      <c r="K67" s="1"/>
      <c r="L67" s="1"/>
    </row>
    <row r="68" spans="1:12" ht="14.4">
      <c r="A68" s="43">
        <v>44274</v>
      </c>
      <c r="B68" s="37">
        <v>106.25</v>
      </c>
      <c r="C68" s="37">
        <v>113.25</v>
      </c>
      <c r="D68" s="37">
        <v>104.449997</v>
      </c>
      <c r="E68" s="38">
        <v>110.5</v>
      </c>
      <c r="F68" s="39">
        <v>104.91773999999999</v>
      </c>
      <c r="G68" s="42">
        <v>2.7186860000000001E-3</v>
      </c>
      <c r="H68" s="41">
        <v>-0.46202436000000002</v>
      </c>
      <c r="I68" s="1"/>
      <c r="J68" s="1"/>
      <c r="K68" s="1"/>
      <c r="L68" s="1"/>
    </row>
    <row r="69" spans="1:12" ht="14.4">
      <c r="A69" s="43">
        <v>44277</v>
      </c>
      <c r="B69" s="37">
        <v>110.5</v>
      </c>
      <c r="C69" s="37">
        <v>111.25</v>
      </c>
      <c r="D69" s="37">
        <v>108.550003</v>
      </c>
      <c r="E69" s="38">
        <v>109.599998</v>
      </c>
      <c r="F69" s="39">
        <v>104.06321</v>
      </c>
      <c r="G69" s="42">
        <v>-8.1781119999999995E-3</v>
      </c>
      <c r="H69" s="41">
        <v>-0.50379986300000001</v>
      </c>
      <c r="I69" s="1"/>
      <c r="J69" s="1"/>
      <c r="K69" s="1"/>
      <c r="L69" s="1"/>
    </row>
    <row r="70" spans="1:12" ht="14.4">
      <c r="A70" s="43">
        <v>44278</v>
      </c>
      <c r="B70" s="37">
        <v>109.599998</v>
      </c>
      <c r="C70" s="37">
        <v>110.300003</v>
      </c>
      <c r="D70" s="37">
        <v>106.599998</v>
      </c>
      <c r="E70" s="38">
        <v>107.150002</v>
      </c>
      <c r="F70" s="39">
        <v>101.736977</v>
      </c>
      <c r="G70" s="42">
        <v>-2.2607677E-2</v>
      </c>
      <c r="H70" s="41">
        <v>-0.61752267299999997</v>
      </c>
      <c r="I70" s="1"/>
      <c r="J70" s="1"/>
      <c r="K70" s="1"/>
      <c r="L70" s="1"/>
    </row>
    <row r="71" spans="1:12" ht="14.4">
      <c r="A71" s="43">
        <v>44279</v>
      </c>
      <c r="B71" s="37">
        <v>105</v>
      </c>
      <c r="C71" s="37">
        <v>106</v>
      </c>
      <c r="D71" s="37">
        <v>102.849998</v>
      </c>
      <c r="E71" s="38">
        <v>104.800003</v>
      </c>
      <c r="F71" s="39">
        <v>99.505691999999996</v>
      </c>
      <c r="G71" s="42">
        <v>-2.2175976999999999E-2</v>
      </c>
      <c r="H71" s="41">
        <v>-0.72660374999999999</v>
      </c>
      <c r="I71" s="1"/>
      <c r="J71" s="1"/>
      <c r="K71" s="1"/>
      <c r="L71" s="1"/>
    </row>
    <row r="72" spans="1:12" ht="14.4">
      <c r="A72" s="43">
        <v>44280</v>
      </c>
      <c r="B72" s="37">
        <v>106</v>
      </c>
      <c r="C72" s="37">
        <v>107.699997</v>
      </c>
      <c r="D72" s="37">
        <v>101.300003</v>
      </c>
      <c r="E72" s="38">
        <v>102</v>
      </c>
      <c r="F72" s="39">
        <v>96.847144999999998</v>
      </c>
      <c r="G72" s="42">
        <v>-2.7080937999999999E-2</v>
      </c>
      <c r="H72" s="41">
        <v>-0.85657243199999999</v>
      </c>
      <c r="I72" s="1"/>
      <c r="J72" s="1"/>
      <c r="K72" s="1"/>
      <c r="L72" s="1"/>
    </row>
    <row r="73" spans="1:12" ht="14.4">
      <c r="A73" s="43">
        <v>44281</v>
      </c>
      <c r="B73" s="37">
        <v>103</v>
      </c>
      <c r="C73" s="37">
        <v>104</v>
      </c>
      <c r="D73" s="37">
        <v>100.25</v>
      </c>
      <c r="E73" s="38">
        <v>102.400002</v>
      </c>
      <c r="F73" s="39">
        <v>97.226935999999995</v>
      </c>
      <c r="G73" s="42">
        <v>3.9138819999999996E-3</v>
      </c>
      <c r="H73" s="41">
        <v>-0.83800554699999996</v>
      </c>
      <c r="I73" s="1"/>
      <c r="J73" s="1"/>
      <c r="K73" s="1"/>
      <c r="L73" s="1"/>
    </row>
    <row r="74" spans="1:12" ht="14.4">
      <c r="A74" s="43">
        <v>44285</v>
      </c>
      <c r="B74" s="37">
        <v>104.050003</v>
      </c>
      <c r="C74" s="37">
        <v>106.300003</v>
      </c>
      <c r="D74" s="37">
        <v>102.599998</v>
      </c>
      <c r="E74" s="38">
        <v>103.5</v>
      </c>
      <c r="F74" s="39">
        <v>98.271370000000005</v>
      </c>
      <c r="G74" s="42">
        <v>1.0684941E-2</v>
      </c>
      <c r="H74" s="41">
        <v>-0.78694618599999999</v>
      </c>
      <c r="I74" s="1"/>
      <c r="J74" s="1"/>
      <c r="K74" s="1"/>
      <c r="L74" s="1"/>
    </row>
    <row r="75" spans="1:12" ht="14.4">
      <c r="A75" s="43">
        <v>44286</v>
      </c>
      <c r="B75" s="37">
        <v>102.800003</v>
      </c>
      <c r="C75" s="37">
        <v>104.199997</v>
      </c>
      <c r="D75" s="37">
        <v>101.900002</v>
      </c>
      <c r="E75" s="38">
        <v>102.150002</v>
      </c>
      <c r="F75" s="39">
        <v>96.989563000000004</v>
      </c>
      <c r="G75" s="42">
        <v>-1.3129359E-2</v>
      </c>
      <c r="H75" s="41">
        <v>-0.84961002699999999</v>
      </c>
      <c r="I75" s="1"/>
      <c r="J75" s="1"/>
      <c r="K75" s="1"/>
      <c r="L75" s="1"/>
    </row>
    <row r="76" spans="1:12" ht="14.4">
      <c r="A76" s="43">
        <v>44287</v>
      </c>
      <c r="B76" s="37">
        <v>103</v>
      </c>
      <c r="C76" s="37">
        <v>105.25</v>
      </c>
      <c r="D76" s="37">
        <v>101.150002</v>
      </c>
      <c r="E76" s="38">
        <v>104.349998</v>
      </c>
      <c r="F76" s="39">
        <v>99.078429999999997</v>
      </c>
      <c r="G76" s="42">
        <v>2.1308384E-2</v>
      </c>
      <c r="H76" s="41">
        <v>-0.74749135499999997</v>
      </c>
      <c r="I76" s="1"/>
      <c r="J76" s="1"/>
      <c r="K76" s="1"/>
      <c r="L76" s="1"/>
    </row>
    <row r="77" spans="1:12" ht="14.4">
      <c r="A77" s="43">
        <v>44291</v>
      </c>
      <c r="B77" s="37">
        <v>102.150002</v>
      </c>
      <c r="C77" s="37">
        <v>104.5</v>
      </c>
      <c r="D77" s="37">
        <v>99.400002000000001</v>
      </c>
      <c r="E77" s="38">
        <v>103.449997</v>
      </c>
      <c r="F77" s="39">
        <v>98.223892000000006</v>
      </c>
      <c r="G77" s="42">
        <v>-8.6622739999999993E-3</v>
      </c>
      <c r="H77" s="41">
        <v>-0.789267249</v>
      </c>
      <c r="I77" s="1"/>
      <c r="J77" s="1"/>
      <c r="K77" s="1"/>
      <c r="L77" s="1"/>
    </row>
    <row r="78" spans="1:12" ht="14.4">
      <c r="A78" s="43">
        <v>44292</v>
      </c>
      <c r="B78" s="37">
        <v>102.650002</v>
      </c>
      <c r="C78" s="37">
        <v>104.400002</v>
      </c>
      <c r="D78" s="37">
        <v>101.300003</v>
      </c>
      <c r="E78" s="38">
        <v>103.949997</v>
      </c>
      <c r="F78" s="39">
        <v>98.698631000000006</v>
      </c>
      <c r="G78" s="42">
        <v>4.8215910000000001E-3</v>
      </c>
      <c r="H78" s="41">
        <v>-0.76605863100000005</v>
      </c>
      <c r="I78" s="1"/>
      <c r="J78" s="1"/>
      <c r="K78" s="1"/>
      <c r="L78" s="1"/>
    </row>
    <row r="79" spans="1:12" ht="14.4">
      <c r="A79" s="43">
        <v>44293</v>
      </c>
      <c r="B79" s="37">
        <v>103.900002</v>
      </c>
      <c r="C79" s="37">
        <v>105.349998</v>
      </c>
      <c r="D79" s="37">
        <v>103.449997</v>
      </c>
      <c r="E79" s="38">
        <v>104.650002</v>
      </c>
      <c r="F79" s="39">
        <v>99.363274000000004</v>
      </c>
      <c r="G79" s="42">
        <v>6.7114920000000003E-3</v>
      </c>
      <c r="H79" s="41">
        <v>-0.733566155</v>
      </c>
      <c r="I79" s="1"/>
      <c r="J79" s="1"/>
      <c r="K79" s="1"/>
      <c r="L79" s="1"/>
    </row>
    <row r="80" spans="1:12" ht="14.4">
      <c r="A80" s="43">
        <v>44294</v>
      </c>
      <c r="B80" s="37">
        <v>103.800003</v>
      </c>
      <c r="C80" s="37">
        <v>105.699997</v>
      </c>
      <c r="D80" s="37">
        <v>103.300003</v>
      </c>
      <c r="E80" s="38">
        <v>103.599998</v>
      </c>
      <c r="F80" s="39">
        <v>98.366318000000007</v>
      </c>
      <c r="G80" s="42">
        <v>-1.008412E-2</v>
      </c>
      <c r="H80" s="41">
        <v>-0.78230445299999996</v>
      </c>
      <c r="I80" s="1"/>
      <c r="J80" s="1"/>
      <c r="K80" s="1"/>
      <c r="L80" s="1"/>
    </row>
    <row r="81" spans="1:12" ht="14.4">
      <c r="A81" s="43">
        <v>44295</v>
      </c>
      <c r="B81" s="37">
        <v>103</v>
      </c>
      <c r="C81" s="37">
        <v>104.900002</v>
      </c>
      <c r="D81" s="37">
        <v>103</v>
      </c>
      <c r="E81" s="38">
        <v>103.800003</v>
      </c>
      <c r="F81" s="39">
        <v>98.556213</v>
      </c>
      <c r="G81" s="42">
        <v>1.928627E-3</v>
      </c>
      <c r="H81" s="41">
        <v>-0.77302103499999997</v>
      </c>
      <c r="I81" s="1"/>
      <c r="J81" s="1"/>
      <c r="K81" s="1"/>
      <c r="L81" s="1"/>
    </row>
    <row r="82" spans="1:12" ht="14.4">
      <c r="A82" s="43">
        <v>44298</v>
      </c>
      <c r="B82" s="37">
        <v>100.849998</v>
      </c>
      <c r="C82" s="37">
        <v>102.25</v>
      </c>
      <c r="D82" s="37">
        <v>97.449996999999996</v>
      </c>
      <c r="E82" s="38">
        <v>98.050003000000004</v>
      </c>
      <c r="F82" s="39">
        <v>93.096694999999997</v>
      </c>
      <c r="G82" s="42">
        <v>-5.6988391999999999E-2</v>
      </c>
      <c r="H82" s="41">
        <v>-1.039921096</v>
      </c>
      <c r="I82" s="1"/>
      <c r="J82" s="1"/>
      <c r="K82" s="1"/>
      <c r="L82" s="1"/>
    </row>
    <row r="83" spans="1:12" ht="14.4">
      <c r="A83" s="43">
        <v>44299</v>
      </c>
      <c r="B83" s="37">
        <v>98.050003000000004</v>
      </c>
      <c r="C83" s="37">
        <v>102.5</v>
      </c>
      <c r="D83" s="37">
        <v>98.050003000000004</v>
      </c>
      <c r="E83" s="38">
        <v>102.050003</v>
      </c>
      <c r="F83" s="39">
        <v>96.894615000000002</v>
      </c>
      <c r="G83" s="42">
        <v>3.9985260000000002E-2</v>
      </c>
      <c r="H83" s="41">
        <v>-0.854251761</v>
      </c>
      <c r="I83" s="1"/>
      <c r="J83" s="1"/>
      <c r="K83" s="1"/>
      <c r="L83" s="1"/>
    </row>
    <row r="84" spans="1:12" ht="14.4">
      <c r="A84" s="43">
        <v>44301</v>
      </c>
      <c r="B84" s="37">
        <v>104.25</v>
      </c>
      <c r="C84" s="37">
        <v>106.75</v>
      </c>
      <c r="D84" s="37">
        <v>103.800003</v>
      </c>
      <c r="E84" s="38">
        <v>105.099998</v>
      </c>
      <c r="F84" s="39">
        <v>99.790535000000006</v>
      </c>
      <c r="G84" s="42">
        <v>2.9449395E-2</v>
      </c>
      <c r="H84" s="41">
        <v>-0.71267859899999997</v>
      </c>
      <c r="I84" s="1"/>
      <c r="J84" s="1"/>
      <c r="K84" s="1"/>
      <c r="L84" s="1"/>
    </row>
    <row r="85" spans="1:12" ht="14.4">
      <c r="A85" s="43">
        <v>44302</v>
      </c>
      <c r="B85" s="37">
        <v>104.599998</v>
      </c>
      <c r="C85" s="37">
        <v>107.849998</v>
      </c>
      <c r="D85" s="37">
        <v>104.199997</v>
      </c>
      <c r="E85" s="38">
        <v>107.300003</v>
      </c>
      <c r="F85" s="39">
        <v>101.879402</v>
      </c>
      <c r="G85" s="42">
        <v>2.0716440999999999E-2</v>
      </c>
      <c r="H85" s="41">
        <v>-0.61055992699999995</v>
      </c>
      <c r="I85" s="1"/>
      <c r="J85" s="1"/>
      <c r="K85" s="1"/>
      <c r="L85" s="1"/>
    </row>
    <row r="86" spans="1:12" ht="14.4">
      <c r="A86" s="43">
        <v>44305</v>
      </c>
      <c r="B86" s="37">
        <v>103.949997</v>
      </c>
      <c r="C86" s="37">
        <v>105.949997</v>
      </c>
      <c r="D86" s="37">
        <v>101.900002</v>
      </c>
      <c r="E86" s="38">
        <v>103.050003</v>
      </c>
      <c r="F86" s="39">
        <v>97.844100999999995</v>
      </c>
      <c r="G86" s="42">
        <v>-4.0414375000000002E-2</v>
      </c>
      <c r="H86" s="41">
        <v>-0.80783413299999995</v>
      </c>
      <c r="I86" s="1"/>
      <c r="J86" s="1"/>
      <c r="K86" s="1"/>
      <c r="L86" s="1"/>
    </row>
    <row r="87" spans="1:12" ht="14.4">
      <c r="A87" s="43">
        <v>44306</v>
      </c>
      <c r="B87" s="37">
        <v>103.300003</v>
      </c>
      <c r="C87" s="37">
        <v>105</v>
      </c>
      <c r="D87" s="37">
        <v>102.199997</v>
      </c>
      <c r="E87" s="38">
        <v>102.849998</v>
      </c>
      <c r="F87" s="39">
        <v>97.654205000000005</v>
      </c>
      <c r="G87" s="42">
        <v>-1.9426879999999999E-3</v>
      </c>
      <c r="H87" s="41">
        <v>-0.8171176</v>
      </c>
      <c r="I87" s="1"/>
      <c r="J87" s="1"/>
      <c r="K87" s="1"/>
      <c r="L87" s="1"/>
    </row>
    <row r="88" spans="1:12" ht="14.4">
      <c r="A88" s="43">
        <v>44308</v>
      </c>
      <c r="B88" s="37">
        <v>102.400002</v>
      </c>
      <c r="C88" s="37">
        <v>104.449997</v>
      </c>
      <c r="D88" s="37">
        <v>101.650002</v>
      </c>
      <c r="E88" s="38">
        <v>103.099998</v>
      </c>
      <c r="F88" s="39">
        <v>97.891570999999999</v>
      </c>
      <c r="G88" s="42">
        <v>2.427729E-3</v>
      </c>
      <c r="H88" s="41">
        <v>-0.80551346199999996</v>
      </c>
      <c r="I88" s="1"/>
      <c r="J88" s="1"/>
      <c r="K88" s="1"/>
      <c r="L88" s="1"/>
    </row>
    <row r="89" spans="1:12" ht="14.4">
      <c r="A89" s="43">
        <v>44309</v>
      </c>
      <c r="B89" s="37">
        <v>102</v>
      </c>
      <c r="C89" s="37">
        <v>103.650002</v>
      </c>
      <c r="D89" s="37">
        <v>101.599998</v>
      </c>
      <c r="E89" s="38">
        <v>102.400002</v>
      </c>
      <c r="F89" s="39">
        <v>97.226935999999995</v>
      </c>
      <c r="G89" s="42">
        <v>-6.8126549999999999E-3</v>
      </c>
      <c r="H89" s="41">
        <v>-0.83800554699999996</v>
      </c>
      <c r="I89" s="1"/>
      <c r="J89" s="1"/>
      <c r="K89" s="1"/>
      <c r="L89" s="1"/>
    </row>
    <row r="90" spans="1:12" ht="14.4">
      <c r="A90" s="43">
        <v>44312</v>
      </c>
      <c r="B90" s="37">
        <v>105.25</v>
      </c>
      <c r="C90" s="37">
        <v>105.699997</v>
      </c>
      <c r="D90" s="37">
        <v>102.5</v>
      </c>
      <c r="E90" s="38">
        <v>102.800003</v>
      </c>
      <c r="F90" s="39">
        <v>97.606728000000004</v>
      </c>
      <c r="G90" s="42">
        <v>3.8986329999999999E-3</v>
      </c>
      <c r="H90" s="41">
        <v>-0.81943861299999998</v>
      </c>
      <c r="I90" s="1"/>
      <c r="J90" s="1"/>
      <c r="K90" s="1"/>
      <c r="L90" s="1"/>
    </row>
    <row r="91" spans="1:12" ht="14.4">
      <c r="A91" s="43">
        <v>44313</v>
      </c>
      <c r="B91" s="37">
        <v>102.800003</v>
      </c>
      <c r="C91" s="37">
        <v>104</v>
      </c>
      <c r="D91" s="37">
        <v>102.800003</v>
      </c>
      <c r="E91" s="38">
        <v>103.199997</v>
      </c>
      <c r="F91" s="39">
        <v>97.986519000000001</v>
      </c>
      <c r="G91" s="42">
        <v>3.8834830000000001E-3</v>
      </c>
      <c r="H91" s="41">
        <v>-0.80087172900000003</v>
      </c>
      <c r="I91" s="1"/>
      <c r="J91" s="1"/>
      <c r="K91" s="1"/>
      <c r="L91" s="1"/>
    </row>
    <row r="92" spans="1:12" ht="14.4">
      <c r="A92" s="43">
        <v>44314</v>
      </c>
      <c r="B92" s="37">
        <v>103.75</v>
      </c>
      <c r="C92" s="37">
        <v>104.400002</v>
      </c>
      <c r="D92" s="37">
        <v>103.300003</v>
      </c>
      <c r="E92" s="38">
        <v>103.900002</v>
      </c>
      <c r="F92" s="39">
        <v>98.651161000000002</v>
      </c>
      <c r="G92" s="42">
        <v>6.760093E-3</v>
      </c>
      <c r="H92" s="41">
        <v>-0.76837930200000004</v>
      </c>
      <c r="I92" s="1"/>
      <c r="J92" s="1"/>
      <c r="K92" s="1"/>
      <c r="L92" s="1"/>
    </row>
    <row r="93" spans="1:12" ht="14.4">
      <c r="A93" s="43">
        <v>44315</v>
      </c>
      <c r="B93" s="37">
        <v>104.900002</v>
      </c>
      <c r="C93" s="37">
        <v>105.900002</v>
      </c>
      <c r="D93" s="37">
        <v>103.550003</v>
      </c>
      <c r="E93" s="38">
        <v>104.050003</v>
      </c>
      <c r="F93" s="39">
        <v>98.793578999999994</v>
      </c>
      <c r="G93" s="42">
        <v>1.4426109999999999E-3</v>
      </c>
      <c r="H93" s="41">
        <v>-0.76141689700000004</v>
      </c>
      <c r="I93" s="1"/>
      <c r="J93" s="1"/>
      <c r="K93" s="1"/>
      <c r="L93" s="1"/>
    </row>
    <row r="94" spans="1:12" ht="14.4">
      <c r="A94" s="43">
        <v>44316</v>
      </c>
      <c r="B94" s="37">
        <v>104.150002</v>
      </c>
      <c r="C94" s="37">
        <v>112.699997</v>
      </c>
      <c r="D94" s="37">
        <v>103.300003</v>
      </c>
      <c r="E94" s="38">
        <v>108.150002</v>
      </c>
      <c r="F94" s="39">
        <v>102.68646200000001</v>
      </c>
      <c r="G94" s="42">
        <v>3.8647674999999999E-2</v>
      </c>
      <c r="H94" s="41">
        <v>-0.57110509499999995</v>
      </c>
      <c r="I94" s="1"/>
      <c r="J94" s="1"/>
      <c r="K94" s="1"/>
      <c r="L94" s="1"/>
    </row>
    <row r="95" spans="1:12" ht="14.4">
      <c r="A95" s="43">
        <v>44319</v>
      </c>
      <c r="B95" s="37">
        <v>108.150002</v>
      </c>
      <c r="C95" s="37">
        <v>110.699997</v>
      </c>
      <c r="D95" s="37">
        <v>106</v>
      </c>
      <c r="E95" s="38">
        <v>107.699997</v>
      </c>
      <c r="F95" s="39">
        <v>102.259186</v>
      </c>
      <c r="G95" s="42">
        <v>-4.1696579999999997E-3</v>
      </c>
      <c r="H95" s="41">
        <v>-0.59199338400000001</v>
      </c>
      <c r="I95" s="1"/>
      <c r="J95" s="1"/>
      <c r="K95" s="1"/>
      <c r="L95" s="1"/>
    </row>
    <row r="96" spans="1:12" ht="14.4">
      <c r="A96" s="43">
        <v>44320</v>
      </c>
      <c r="B96" s="37">
        <v>108</v>
      </c>
      <c r="C96" s="37">
        <v>110.300003</v>
      </c>
      <c r="D96" s="37">
        <v>107.699997</v>
      </c>
      <c r="E96" s="38">
        <v>109.650002</v>
      </c>
      <c r="F96" s="39">
        <v>104.11068</v>
      </c>
      <c r="G96" s="42">
        <v>1.7943935000000001E-2</v>
      </c>
      <c r="H96" s="41">
        <v>-0.50147919200000002</v>
      </c>
      <c r="I96" s="1"/>
      <c r="J96" s="1"/>
      <c r="K96" s="1"/>
      <c r="L96" s="1"/>
    </row>
    <row r="97" spans="1:12" ht="14.4">
      <c r="A97" s="43">
        <v>44321</v>
      </c>
      <c r="B97" s="37">
        <v>112.400002</v>
      </c>
      <c r="C97" s="37">
        <v>114</v>
      </c>
      <c r="D97" s="37">
        <v>110.5</v>
      </c>
      <c r="E97" s="38">
        <v>111.099998</v>
      </c>
      <c r="F97" s="39">
        <v>105.487427</v>
      </c>
      <c r="G97" s="42">
        <v>1.3137206E-2</v>
      </c>
      <c r="H97" s="41">
        <v>-0.43417400900000003</v>
      </c>
      <c r="I97" s="1"/>
      <c r="J97" s="1"/>
      <c r="K97" s="1"/>
      <c r="L97" s="1"/>
    </row>
    <row r="98" spans="1:12" ht="14.4">
      <c r="A98" s="43">
        <v>44322</v>
      </c>
      <c r="B98" s="37">
        <v>112.300003</v>
      </c>
      <c r="C98" s="37">
        <v>112.849998</v>
      </c>
      <c r="D98" s="37">
        <v>109.449997</v>
      </c>
      <c r="E98" s="38">
        <v>110.25</v>
      </c>
      <c r="F98" s="39">
        <v>104.680374</v>
      </c>
      <c r="G98" s="42">
        <v>-7.6801200000000003E-3</v>
      </c>
      <c r="H98" s="41">
        <v>-0.47362849800000001</v>
      </c>
      <c r="I98" s="1"/>
      <c r="J98" s="1"/>
      <c r="K98" s="1"/>
      <c r="L98" s="1"/>
    </row>
    <row r="99" spans="1:12" ht="14.4">
      <c r="A99" s="43">
        <v>44323</v>
      </c>
      <c r="B99" s="37">
        <v>110.849998</v>
      </c>
      <c r="C99" s="37">
        <v>112.349998</v>
      </c>
      <c r="D99" s="37">
        <v>109.650002</v>
      </c>
      <c r="E99" s="38">
        <v>111.449997</v>
      </c>
      <c r="F99" s="39">
        <v>105.81974</v>
      </c>
      <c r="G99" s="42">
        <v>1.082543E-2</v>
      </c>
      <c r="H99" s="41">
        <v>-0.41792818599999998</v>
      </c>
      <c r="I99" s="1"/>
      <c r="J99" s="1"/>
      <c r="K99" s="1"/>
      <c r="L99" s="1"/>
    </row>
    <row r="100" spans="1:12" ht="14.4">
      <c r="A100" s="43">
        <v>44326</v>
      </c>
      <c r="B100" s="37">
        <v>113.849998</v>
      </c>
      <c r="C100" s="37">
        <v>114.949997</v>
      </c>
      <c r="D100" s="37">
        <v>112.5</v>
      </c>
      <c r="E100" s="38">
        <v>113.900002</v>
      </c>
      <c r="F100" s="39">
        <v>108.14598100000001</v>
      </c>
      <c r="G100" s="42">
        <v>2.1744909999999999E-2</v>
      </c>
      <c r="H100" s="41">
        <v>-0.30420498499999998</v>
      </c>
      <c r="I100" s="1"/>
      <c r="J100" s="1"/>
      <c r="K100" s="1"/>
      <c r="L100" s="1"/>
    </row>
    <row r="101" spans="1:12" ht="14.4">
      <c r="A101" s="43">
        <v>44327</v>
      </c>
      <c r="B101" s="37">
        <v>112.550003</v>
      </c>
      <c r="C101" s="37">
        <v>118.699997</v>
      </c>
      <c r="D101" s="37">
        <v>110.75</v>
      </c>
      <c r="E101" s="38">
        <v>118.099998</v>
      </c>
      <c r="F101" s="39">
        <v>112.133797</v>
      </c>
      <c r="G101" s="42">
        <v>3.6210784000000003E-2</v>
      </c>
      <c r="H101" s="41">
        <v>-0.109252183</v>
      </c>
      <c r="I101" s="1"/>
      <c r="J101" s="1"/>
      <c r="K101" s="1"/>
      <c r="L101" s="1"/>
    </row>
    <row r="102" spans="1:12" ht="14.4">
      <c r="A102" s="43">
        <v>44328</v>
      </c>
      <c r="B102" s="37">
        <v>118.699997</v>
      </c>
      <c r="C102" s="37">
        <v>121.150002</v>
      </c>
      <c r="D102" s="37">
        <v>113.699997</v>
      </c>
      <c r="E102" s="38">
        <v>115.099998</v>
      </c>
      <c r="F102" s="39">
        <v>109.285355</v>
      </c>
      <c r="G102" s="42">
        <v>-2.5730376999999999E-2</v>
      </c>
      <c r="H102" s="41">
        <v>-0.24850428199999999</v>
      </c>
      <c r="I102" s="1"/>
      <c r="J102" s="1"/>
      <c r="K102" s="1"/>
      <c r="L102" s="1"/>
    </row>
    <row r="103" spans="1:12" ht="14.4">
      <c r="A103" s="43">
        <v>44330</v>
      </c>
      <c r="B103" s="37">
        <v>116</v>
      </c>
      <c r="C103" s="37">
        <v>116</v>
      </c>
      <c r="D103" s="37">
        <v>111.550003</v>
      </c>
      <c r="E103" s="38">
        <v>112.949997</v>
      </c>
      <c r="F103" s="39">
        <v>107.243965</v>
      </c>
      <c r="G103" s="42">
        <v>-1.8856110999999998E-2</v>
      </c>
      <c r="H103" s="41">
        <v>-0.348301941</v>
      </c>
      <c r="I103" s="1"/>
      <c r="J103" s="1"/>
      <c r="K103" s="1"/>
      <c r="L103" s="1"/>
    </row>
    <row r="104" spans="1:12" ht="14.4">
      <c r="A104" s="43">
        <v>44333</v>
      </c>
      <c r="B104" s="37">
        <v>113.949997</v>
      </c>
      <c r="C104" s="37">
        <v>115.400002</v>
      </c>
      <c r="D104" s="37">
        <v>112.25</v>
      </c>
      <c r="E104" s="38">
        <v>114.25</v>
      </c>
      <c r="F104" s="39">
        <v>108.478302</v>
      </c>
      <c r="G104" s="42">
        <v>1.1443886E-2</v>
      </c>
      <c r="H104" s="41">
        <v>-0.28795877199999997</v>
      </c>
      <c r="I104" s="1"/>
      <c r="J104" s="1"/>
      <c r="K104" s="1"/>
      <c r="L104" s="1"/>
    </row>
    <row r="105" spans="1:12" ht="14.4">
      <c r="A105" s="43">
        <v>44334</v>
      </c>
      <c r="B105" s="37">
        <v>115</v>
      </c>
      <c r="C105" s="37">
        <v>117.5</v>
      </c>
      <c r="D105" s="37">
        <v>114.300003</v>
      </c>
      <c r="E105" s="38">
        <v>116.099998</v>
      </c>
      <c r="F105" s="39">
        <v>110.23483299999999</v>
      </c>
      <c r="G105" s="42">
        <v>1.6062764E-2</v>
      </c>
      <c r="H105" s="41">
        <v>-0.20208704599999999</v>
      </c>
      <c r="I105" s="1"/>
      <c r="J105" s="1"/>
      <c r="K105" s="1"/>
      <c r="L105" s="1"/>
    </row>
    <row r="106" spans="1:12" ht="14.4">
      <c r="A106" s="43">
        <v>44335</v>
      </c>
      <c r="B106" s="37">
        <v>114.5</v>
      </c>
      <c r="C106" s="37">
        <v>115.800003</v>
      </c>
      <c r="D106" s="37">
        <v>113.400002</v>
      </c>
      <c r="E106" s="38">
        <v>114.900002</v>
      </c>
      <c r="F106" s="39">
        <v>109.095467</v>
      </c>
      <c r="G106" s="42">
        <v>-1.0389593000000001E-2</v>
      </c>
      <c r="H106" s="41">
        <v>-0.25778735800000002</v>
      </c>
      <c r="I106" s="1"/>
      <c r="J106" s="1"/>
      <c r="K106" s="1"/>
      <c r="L106" s="1"/>
    </row>
    <row r="107" spans="1:12" ht="14.4">
      <c r="A107" s="43">
        <v>44336</v>
      </c>
      <c r="B107" s="37">
        <v>113.449997</v>
      </c>
      <c r="C107" s="37">
        <v>114.699997</v>
      </c>
      <c r="D107" s="37">
        <v>111.199997</v>
      </c>
      <c r="E107" s="38">
        <v>111.800003</v>
      </c>
      <c r="F107" s="39">
        <v>106.152069</v>
      </c>
      <c r="G107" s="42">
        <v>-2.7350664E-2</v>
      </c>
      <c r="H107" s="41">
        <v>-0.40168158199999998</v>
      </c>
      <c r="I107" s="1"/>
      <c r="J107" s="1"/>
      <c r="K107" s="1"/>
      <c r="L107" s="1"/>
    </row>
    <row r="108" spans="1:12" ht="14.4">
      <c r="A108" s="43">
        <v>44337</v>
      </c>
      <c r="B108" s="37">
        <v>111.050003</v>
      </c>
      <c r="C108" s="37">
        <v>114.050003</v>
      </c>
      <c r="D108" s="37">
        <v>111.050003</v>
      </c>
      <c r="E108" s="38">
        <v>112.75</v>
      </c>
      <c r="F108" s="39">
        <v>107.05407700000001</v>
      </c>
      <c r="G108" s="42">
        <v>8.4614200000000007E-3</v>
      </c>
      <c r="H108" s="41">
        <v>-0.35758501700000001</v>
      </c>
      <c r="I108" s="1"/>
      <c r="J108" s="1"/>
      <c r="K108" s="1"/>
      <c r="L108" s="1"/>
    </row>
    <row r="109" spans="1:12" ht="14.4">
      <c r="A109" s="43">
        <v>44340</v>
      </c>
      <c r="B109" s="37">
        <v>113.25</v>
      </c>
      <c r="C109" s="37">
        <v>113.949997</v>
      </c>
      <c r="D109" s="37">
        <v>110.849998</v>
      </c>
      <c r="E109" s="38">
        <v>113.050003</v>
      </c>
      <c r="F109" s="39">
        <v>107.338921</v>
      </c>
      <c r="G109" s="42">
        <v>2.6572150000000001E-3</v>
      </c>
      <c r="H109" s="41">
        <v>-0.34365981699999998</v>
      </c>
      <c r="I109" s="1"/>
      <c r="J109" s="1"/>
      <c r="K109" s="1"/>
      <c r="L109" s="1"/>
    </row>
    <row r="110" spans="1:12" ht="14.4">
      <c r="A110" s="43">
        <v>44341</v>
      </c>
      <c r="B110" s="37">
        <v>114.400002</v>
      </c>
      <c r="C110" s="37">
        <v>117.099998</v>
      </c>
      <c r="D110" s="37">
        <v>113.699997</v>
      </c>
      <c r="E110" s="38">
        <v>114.599998</v>
      </c>
      <c r="F110" s="39">
        <v>108.810608</v>
      </c>
      <c r="G110" s="42">
        <v>1.3617515E-2</v>
      </c>
      <c r="H110" s="41">
        <v>-0.27171329100000002</v>
      </c>
      <c r="I110" s="1"/>
      <c r="J110" s="1"/>
      <c r="K110" s="1"/>
      <c r="L110" s="1"/>
    </row>
    <row r="111" spans="1:12" ht="14.4">
      <c r="A111" s="43">
        <v>44342</v>
      </c>
      <c r="B111" s="37">
        <v>115.400002</v>
      </c>
      <c r="C111" s="37">
        <v>115.400002</v>
      </c>
      <c r="D111" s="37">
        <v>113</v>
      </c>
      <c r="E111" s="38">
        <v>113.349998</v>
      </c>
      <c r="F111" s="39">
        <v>107.623756</v>
      </c>
      <c r="G111" s="42">
        <v>-1.0967426000000001E-2</v>
      </c>
      <c r="H111" s="41">
        <v>-0.32973505600000003</v>
      </c>
      <c r="I111" s="1"/>
      <c r="J111" s="1"/>
      <c r="K111" s="1"/>
      <c r="L111" s="1"/>
    </row>
    <row r="112" spans="1:12" ht="14.4">
      <c r="A112" s="43">
        <v>44343</v>
      </c>
      <c r="B112" s="37">
        <v>113</v>
      </c>
      <c r="C112" s="37">
        <v>113.650002</v>
      </c>
      <c r="D112" s="37">
        <v>111.300003</v>
      </c>
      <c r="E112" s="38">
        <v>111.849998</v>
      </c>
      <c r="F112" s="39">
        <v>106.199532</v>
      </c>
      <c r="G112" s="42">
        <v>-1.3321702E-2</v>
      </c>
      <c r="H112" s="41">
        <v>-0.39936125300000003</v>
      </c>
      <c r="I112" s="1"/>
      <c r="J112" s="1"/>
      <c r="K112" s="1"/>
      <c r="L112" s="1"/>
    </row>
    <row r="113" spans="1:12" ht="14.4">
      <c r="A113" s="43">
        <v>44344</v>
      </c>
      <c r="B113" s="37">
        <v>113.199997</v>
      </c>
      <c r="C113" s="37">
        <v>115.550003</v>
      </c>
      <c r="D113" s="37">
        <v>111.849998</v>
      </c>
      <c r="E113" s="38">
        <v>112.349998</v>
      </c>
      <c r="F113" s="39">
        <v>106.674278</v>
      </c>
      <c r="G113" s="42">
        <v>4.4603589999999997E-3</v>
      </c>
      <c r="H113" s="41">
        <v>-0.37615229300000003</v>
      </c>
      <c r="I113" s="1"/>
      <c r="J113" s="1"/>
      <c r="K113" s="1"/>
      <c r="L113" s="1"/>
    </row>
    <row r="114" spans="1:12" ht="14.4">
      <c r="A114" s="43">
        <v>44347</v>
      </c>
      <c r="B114" s="37">
        <v>112.5</v>
      </c>
      <c r="C114" s="37">
        <v>114.349998</v>
      </c>
      <c r="D114" s="37">
        <v>111.400002</v>
      </c>
      <c r="E114" s="38">
        <v>113.650002</v>
      </c>
      <c r="F114" s="39">
        <v>107.908607</v>
      </c>
      <c r="G114" s="42">
        <v>1.1504577E-2</v>
      </c>
      <c r="H114" s="41">
        <v>-0.31580951400000001</v>
      </c>
      <c r="I114" s="1"/>
      <c r="J114" s="1"/>
      <c r="K114" s="1"/>
      <c r="L114" s="1"/>
    </row>
    <row r="115" spans="1:12" ht="14.4">
      <c r="A115" s="43">
        <v>44348</v>
      </c>
      <c r="B115" s="37">
        <v>114.349998</v>
      </c>
      <c r="C115" s="37">
        <v>118.449997</v>
      </c>
      <c r="D115" s="37">
        <v>114.199997</v>
      </c>
      <c r="E115" s="38">
        <v>117.599998</v>
      </c>
      <c r="F115" s="39">
        <v>111.659058</v>
      </c>
      <c r="G115" s="42">
        <v>3.4165465999999999E-2</v>
      </c>
      <c r="H115" s="41">
        <v>-0.13246080099999999</v>
      </c>
      <c r="I115" s="1"/>
      <c r="J115" s="1"/>
      <c r="K115" s="1"/>
      <c r="L115" s="1"/>
    </row>
    <row r="116" spans="1:12" ht="14.4">
      <c r="A116" s="43">
        <v>44349</v>
      </c>
      <c r="B116" s="37">
        <v>118</v>
      </c>
      <c r="C116" s="37">
        <v>119.400002</v>
      </c>
      <c r="D116" s="37">
        <v>116</v>
      </c>
      <c r="E116" s="38">
        <v>117.75</v>
      </c>
      <c r="F116" s="39">
        <v>111.801483</v>
      </c>
      <c r="G116" s="42">
        <v>1.2747220000000001E-3</v>
      </c>
      <c r="H116" s="41">
        <v>-0.125498054</v>
      </c>
      <c r="I116" s="1"/>
      <c r="J116" s="1"/>
      <c r="K116" s="1"/>
      <c r="L116" s="1"/>
    </row>
    <row r="117" spans="1:12" ht="14.4">
      <c r="A117" s="43">
        <v>44350</v>
      </c>
      <c r="B117" s="37">
        <v>118.800003</v>
      </c>
      <c r="C117" s="37">
        <v>123.800003</v>
      </c>
      <c r="D117" s="37">
        <v>118.449997</v>
      </c>
      <c r="E117" s="38">
        <v>122.5</v>
      </c>
      <c r="F117" s="39">
        <v>116.31152299999999</v>
      </c>
      <c r="G117" s="42">
        <v>3.9547309000000003E-2</v>
      </c>
      <c r="H117" s="41">
        <v>9.4984770999999996E-2</v>
      </c>
      <c r="I117" s="1"/>
      <c r="J117" s="1"/>
      <c r="K117" s="1"/>
      <c r="L117" s="1"/>
    </row>
    <row r="118" spans="1:12" ht="14.4">
      <c r="A118" s="43">
        <v>44351</v>
      </c>
      <c r="B118" s="37">
        <v>124.599998</v>
      </c>
      <c r="C118" s="37">
        <v>126.699997</v>
      </c>
      <c r="D118" s="37">
        <v>123.349998</v>
      </c>
      <c r="E118" s="38">
        <v>125.449997</v>
      </c>
      <c r="F118" s="39">
        <v>119.112495</v>
      </c>
      <c r="G118" s="42">
        <v>2.3796247999999999E-2</v>
      </c>
      <c r="H118" s="41">
        <v>0.23191619899999999</v>
      </c>
      <c r="I118" s="1"/>
      <c r="J118" s="1"/>
      <c r="K118" s="1"/>
      <c r="L118" s="1"/>
    </row>
    <row r="119" spans="1:12" ht="14.4">
      <c r="A119" s="43">
        <v>44354</v>
      </c>
      <c r="B119" s="37">
        <v>126.949997</v>
      </c>
      <c r="C119" s="37">
        <v>127.5</v>
      </c>
      <c r="D119" s="37">
        <v>124.900002</v>
      </c>
      <c r="E119" s="38">
        <v>125.150002</v>
      </c>
      <c r="F119" s="39">
        <v>118.82764400000001</v>
      </c>
      <c r="G119" s="42">
        <v>-2.3943089999999998E-3</v>
      </c>
      <c r="H119" s="41">
        <v>0.217990657</v>
      </c>
      <c r="I119" s="1"/>
      <c r="J119" s="1"/>
      <c r="K119" s="1"/>
      <c r="L119" s="1"/>
    </row>
    <row r="120" spans="1:12" ht="14.4">
      <c r="A120" s="43">
        <v>44355</v>
      </c>
      <c r="B120" s="37">
        <v>125.75</v>
      </c>
      <c r="C120" s="37">
        <v>125.900002</v>
      </c>
      <c r="D120" s="37">
        <v>122.650002</v>
      </c>
      <c r="E120" s="38">
        <v>124.800003</v>
      </c>
      <c r="F120" s="39">
        <v>118.495338</v>
      </c>
      <c r="G120" s="42">
        <v>-2.8004549999999999E-3</v>
      </c>
      <c r="H120" s="41">
        <v>0.201745177</v>
      </c>
      <c r="I120" s="1"/>
      <c r="J120" s="1"/>
      <c r="K120" s="1"/>
      <c r="L120" s="1"/>
    </row>
    <row r="121" spans="1:12" ht="14.4">
      <c r="A121" s="43">
        <v>44356</v>
      </c>
      <c r="B121" s="37">
        <v>127</v>
      </c>
      <c r="C121" s="37">
        <v>128</v>
      </c>
      <c r="D121" s="37">
        <v>123.050003</v>
      </c>
      <c r="E121" s="38">
        <v>124.050003</v>
      </c>
      <c r="F121" s="39">
        <v>117.783226</v>
      </c>
      <c r="G121" s="42">
        <v>-6.0277509999999996E-3</v>
      </c>
      <c r="H121" s="41">
        <v>0.16693207800000001</v>
      </c>
      <c r="I121" s="1"/>
      <c r="J121" s="1"/>
      <c r="K121" s="1"/>
      <c r="L121" s="1"/>
    </row>
    <row r="122" spans="1:12" ht="14.4">
      <c r="A122" s="43">
        <v>44357</v>
      </c>
      <c r="B122" s="37">
        <v>123.75</v>
      </c>
      <c r="C122" s="37">
        <v>124.800003</v>
      </c>
      <c r="D122" s="37">
        <v>122.449997</v>
      </c>
      <c r="E122" s="38">
        <v>123.949997</v>
      </c>
      <c r="F122" s="39">
        <v>117.688271</v>
      </c>
      <c r="G122" s="42">
        <v>-8.0650999999999997E-4</v>
      </c>
      <c r="H122" s="41">
        <v>0.16229000299999999</v>
      </c>
      <c r="I122" s="1"/>
      <c r="J122" s="1"/>
      <c r="K122" s="1"/>
      <c r="L122" s="1"/>
    </row>
    <row r="123" spans="1:12" ht="14.4">
      <c r="A123" s="43">
        <v>44358</v>
      </c>
      <c r="B123" s="37">
        <v>123.949997</v>
      </c>
      <c r="C123" s="37">
        <v>126.599998</v>
      </c>
      <c r="D123" s="37">
        <v>122.5</v>
      </c>
      <c r="E123" s="38">
        <v>123.550003</v>
      </c>
      <c r="F123" s="39">
        <v>117.308487</v>
      </c>
      <c r="G123" s="42">
        <v>-3.2322520000000001E-3</v>
      </c>
      <c r="H123" s="41">
        <v>0.14372346</v>
      </c>
      <c r="I123" s="1"/>
      <c r="J123" s="1"/>
      <c r="K123" s="1"/>
      <c r="L123" s="1"/>
    </row>
    <row r="124" spans="1:12" ht="14.4">
      <c r="A124" s="43">
        <v>44361</v>
      </c>
      <c r="B124" s="37">
        <v>124.400002</v>
      </c>
      <c r="C124" s="37">
        <v>125.800003</v>
      </c>
      <c r="D124" s="37">
        <v>121.25</v>
      </c>
      <c r="E124" s="38">
        <v>124.800003</v>
      </c>
      <c r="F124" s="39">
        <v>118.495338</v>
      </c>
      <c r="G124" s="42">
        <v>1.0066512E-2</v>
      </c>
      <c r="H124" s="41">
        <v>0.201745177</v>
      </c>
      <c r="I124" s="1"/>
      <c r="J124" s="1"/>
      <c r="K124" s="1"/>
      <c r="L124" s="1"/>
    </row>
    <row r="125" spans="1:12" ht="14.4">
      <c r="A125" s="43">
        <v>44362</v>
      </c>
      <c r="B125" s="37">
        <v>125.599998</v>
      </c>
      <c r="C125" s="37">
        <v>128.5</v>
      </c>
      <c r="D125" s="37">
        <v>124.849998</v>
      </c>
      <c r="E125" s="38">
        <v>125.349998</v>
      </c>
      <c r="F125" s="39">
        <v>119.01754</v>
      </c>
      <c r="G125" s="42">
        <v>4.3972589999999997E-3</v>
      </c>
      <c r="H125" s="41">
        <v>0.22727412399999999</v>
      </c>
      <c r="I125" s="1"/>
      <c r="J125" s="1"/>
      <c r="K125" s="1"/>
      <c r="L125" s="1"/>
    </row>
    <row r="126" spans="1:12" ht="14.4">
      <c r="A126" s="43">
        <v>44363</v>
      </c>
      <c r="B126" s="37">
        <v>127</v>
      </c>
      <c r="C126" s="37">
        <v>128.25</v>
      </c>
      <c r="D126" s="37">
        <v>126.099998</v>
      </c>
      <c r="E126" s="38">
        <v>126.699997</v>
      </c>
      <c r="F126" s="39">
        <v>120.299347</v>
      </c>
      <c r="G126" s="42">
        <v>1.0712318E-2</v>
      </c>
      <c r="H126" s="41">
        <v>0.28993796399999999</v>
      </c>
      <c r="I126" s="1"/>
      <c r="J126" s="1"/>
      <c r="K126" s="1"/>
      <c r="L126" s="1"/>
    </row>
    <row r="127" spans="1:12" ht="14.4">
      <c r="A127" s="43">
        <v>44364</v>
      </c>
      <c r="B127" s="37">
        <v>125.599998</v>
      </c>
      <c r="C127" s="37">
        <v>127</v>
      </c>
      <c r="D127" s="37">
        <v>123.5</v>
      </c>
      <c r="E127" s="38">
        <v>125.099998</v>
      </c>
      <c r="F127" s="39">
        <v>118.780174</v>
      </c>
      <c r="G127" s="42">
        <v>-1.2708687E-2</v>
      </c>
      <c r="H127" s="41">
        <v>0.21566998600000001</v>
      </c>
      <c r="I127" s="1"/>
      <c r="J127" s="1"/>
      <c r="K127" s="1"/>
      <c r="L127" s="1"/>
    </row>
    <row r="128" spans="1:12" ht="14.4">
      <c r="A128" s="43">
        <v>44365</v>
      </c>
      <c r="B128" s="37">
        <v>124.550003</v>
      </c>
      <c r="C128" s="37">
        <v>124.550003</v>
      </c>
      <c r="D128" s="37">
        <v>118.900002</v>
      </c>
      <c r="E128" s="38">
        <v>120.25</v>
      </c>
      <c r="F128" s="39">
        <v>114.175186</v>
      </c>
      <c r="G128" s="42">
        <v>-3.9540519000000003E-2</v>
      </c>
      <c r="H128" s="41">
        <v>-9.4545730000000008E-3</v>
      </c>
      <c r="I128" s="1"/>
      <c r="J128" s="1"/>
      <c r="K128" s="1"/>
      <c r="L128" s="1"/>
    </row>
    <row r="129" spans="1:12" ht="14.4">
      <c r="A129" s="43">
        <v>44368</v>
      </c>
      <c r="B129" s="37">
        <v>119.400002</v>
      </c>
      <c r="C129" s="37">
        <v>122</v>
      </c>
      <c r="D129" s="37">
        <v>118.949997</v>
      </c>
      <c r="E129" s="38">
        <v>120.949997</v>
      </c>
      <c r="F129" s="39">
        <v>114.839821</v>
      </c>
      <c r="G129" s="42">
        <v>5.8043080000000002E-3</v>
      </c>
      <c r="H129" s="41">
        <v>2.3037512E-2</v>
      </c>
      <c r="I129" s="1"/>
      <c r="J129" s="1"/>
      <c r="K129" s="1"/>
      <c r="L129" s="1"/>
    </row>
    <row r="130" spans="1:12" ht="14.4">
      <c r="A130" s="43">
        <v>44369</v>
      </c>
      <c r="B130" s="37">
        <v>122.699997</v>
      </c>
      <c r="C130" s="37">
        <v>124.199997</v>
      </c>
      <c r="D130" s="37">
        <v>121.5</v>
      </c>
      <c r="E130" s="38">
        <v>122.050003</v>
      </c>
      <c r="F130" s="39">
        <v>115.88426200000001</v>
      </c>
      <c r="G130" s="42">
        <v>9.0536550000000007E-3</v>
      </c>
      <c r="H130" s="41">
        <v>7.4097214999999994E-2</v>
      </c>
      <c r="I130" s="1"/>
      <c r="J130" s="1"/>
      <c r="K130" s="1"/>
      <c r="L130" s="1"/>
    </row>
    <row r="131" spans="1:12" ht="14.4">
      <c r="A131" s="43">
        <v>44370</v>
      </c>
      <c r="B131" s="37">
        <v>123.5</v>
      </c>
      <c r="C131" s="37">
        <v>124.400002</v>
      </c>
      <c r="D131" s="37">
        <v>121.75</v>
      </c>
      <c r="E131" s="38">
        <v>123.349998</v>
      </c>
      <c r="F131" s="39">
        <v>117.118576</v>
      </c>
      <c r="G131" s="42">
        <v>1.0594940000000001E-2</v>
      </c>
      <c r="H131" s="41">
        <v>0.13443926</v>
      </c>
      <c r="I131" s="1"/>
      <c r="J131" s="1"/>
      <c r="K131" s="1"/>
      <c r="L131" s="1"/>
    </row>
    <row r="132" spans="1:12" ht="14.4">
      <c r="A132" s="43">
        <v>44371</v>
      </c>
      <c r="B132" s="37">
        <v>124.449997</v>
      </c>
      <c r="C132" s="37">
        <v>124.449997</v>
      </c>
      <c r="D132" s="37">
        <v>121.349998</v>
      </c>
      <c r="E132" s="38">
        <v>122</v>
      </c>
      <c r="F132" s="39">
        <v>115.836777</v>
      </c>
      <c r="G132" s="42">
        <v>-1.1004786000000001E-2</v>
      </c>
      <c r="H132" s="41">
        <v>7.1775810999999995E-2</v>
      </c>
      <c r="I132" s="1"/>
      <c r="J132" s="1"/>
      <c r="K132" s="1"/>
      <c r="L132" s="1"/>
    </row>
    <row r="133" spans="1:12" ht="14.4">
      <c r="A133" s="43">
        <v>44372</v>
      </c>
      <c r="B133" s="37">
        <v>122.949997</v>
      </c>
      <c r="C133" s="37">
        <v>124.949997</v>
      </c>
      <c r="D133" s="37">
        <v>120.349998</v>
      </c>
      <c r="E133" s="38">
        <v>120.900002</v>
      </c>
      <c r="F133" s="39">
        <v>114.792351</v>
      </c>
      <c r="G133" s="42">
        <v>-9.0572529999999995E-3</v>
      </c>
      <c r="H133" s="41">
        <v>2.0716841E-2</v>
      </c>
      <c r="I133" s="1"/>
      <c r="J133" s="1"/>
      <c r="K133" s="1"/>
      <c r="L133" s="1"/>
    </row>
    <row r="134" spans="1:12" ht="14.4">
      <c r="A134" s="43">
        <v>44375</v>
      </c>
      <c r="B134" s="37">
        <v>122.550003</v>
      </c>
      <c r="C134" s="37">
        <v>124.5</v>
      </c>
      <c r="D134" s="37">
        <v>121.800003</v>
      </c>
      <c r="E134" s="38">
        <v>122.349998</v>
      </c>
      <c r="F134" s="39">
        <v>116.16909800000001</v>
      </c>
      <c r="G134" s="42">
        <v>1.1922018E-2</v>
      </c>
      <c r="H134" s="41">
        <v>8.8022024000000004E-2</v>
      </c>
      <c r="I134" s="1"/>
      <c r="J134" s="1"/>
      <c r="K134" s="1"/>
      <c r="L134" s="1"/>
    </row>
    <row r="135" spans="1:12" ht="14.4">
      <c r="A135" s="43">
        <v>44376</v>
      </c>
      <c r="B135" s="37">
        <v>121.800003</v>
      </c>
      <c r="C135" s="37">
        <v>122.449997</v>
      </c>
      <c r="D135" s="37">
        <v>119.099998</v>
      </c>
      <c r="E135" s="38">
        <v>119.400002</v>
      </c>
      <c r="F135" s="39">
        <v>113.368134</v>
      </c>
      <c r="G135" s="42">
        <v>-2.4406523999999999E-2</v>
      </c>
      <c r="H135" s="41">
        <v>-4.8909013000000001E-2</v>
      </c>
      <c r="I135" s="1"/>
      <c r="J135" s="1"/>
      <c r="K135" s="1"/>
      <c r="L135" s="1"/>
    </row>
    <row r="136" spans="1:12" ht="14.4">
      <c r="A136" s="43">
        <v>44377</v>
      </c>
      <c r="B136" s="37">
        <v>120.349998</v>
      </c>
      <c r="C136" s="37">
        <v>120.949997</v>
      </c>
      <c r="D136" s="37">
        <v>117.050003</v>
      </c>
      <c r="E136" s="38">
        <v>117.699997</v>
      </c>
      <c r="F136" s="39">
        <v>111.75400500000001</v>
      </c>
      <c r="G136" s="42">
        <v>-1.4340275E-2</v>
      </c>
      <c r="H136" s="41">
        <v>-0.12781911600000001</v>
      </c>
      <c r="I136" s="1"/>
      <c r="J136" s="1"/>
      <c r="K136" s="1"/>
      <c r="L136" s="1"/>
    </row>
    <row r="137" spans="1:12" ht="14.4">
      <c r="A137" s="43">
        <v>44378</v>
      </c>
      <c r="B137" s="37">
        <v>117.75</v>
      </c>
      <c r="C137" s="37">
        <v>119.75</v>
      </c>
      <c r="D137" s="37">
        <v>117.300003</v>
      </c>
      <c r="E137" s="38">
        <v>118.849998</v>
      </c>
      <c r="F137" s="39">
        <v>112.84590900000001</v>
      </c>
      <c r="G137" s="42">
        <v>9.7231790000000002E-3</v>
      </c>
      <c r="H137" s="41">
        <v>-7.4439085000000002E-2</v>
      </c>
      <c r="I137" s="1"/>
      <c r="J137" s="1"/>
      <c r="K137" s="1"/>
      <c r="L137" s="1"/>
    </row>
    <row r="138" spans="1:12" ht="14.4">
      <c r="A138" s="43">
        <v>44379</v>
      </c>
      <c r="B138" s="37">
        <v>120</v>
      </c>
      <c r="C138" s="37">
        <v>120.849998</v>
      </c>
      <c r="D138" s="37">
        <v>118</v>
      </c>
      <c r="E138" s="38">
        <v>118.449997</v>
      </c>
      <c r="F138" s="39">
        <v>112.46611799999999</v>
      </c>
      <c r="G138" s="42">
        <v>-3.3712479999999999E-3</v>
      </c>
      <c r="H138" s="41">
        <v>-9.3005968999999994E-2</v>
      </c>
      <c r="I138" s="1"/>
      <c r="J138" s="1"/>
      <c r="K138" s="1"/>
      <c r="L138" s="1"/>
    </row>
    <row r="139" spans="1:12" ht="14.4">
      <c r="A139" s="43">
        <v>44382</v>
      </c>
      <c r="B139" s="37">
        <v>119.150002</v>
      </c>
      <c r="C139" s="37">
        <v>121.449997</v>
      </c>
      <c r="D139" s="37">
        <v>118.900002</v>
      </c>
      <c r="E139" s="38">
        <v>120.949997</v>
      </c>
      <c r="F139" s="39">
        <v>114.839821</v>
      </c>
      <c r="G139" s="42">
        <v>2.0886294E-2</v>
      </c>
      <c r="H139" s="41">
        <v>2.3037512E-2</v>
      </c>
      <c r="I139" s="1"/>
      <c r="J139" s="1"/>
      <c r="K139" s="1"/>
      <c r="L139" s="1"/>
    </row>
    <row r="140" spans="1:12" ht="14.4">
      <c r="A140" s="43">
        <v>44383</v>
      </c>
      <c r="B140" s="37">
        <v>123</v>
      </c>
      <c r="C140" s="37">
        <v>125</v>
      </c>
      <c r="D140" s="37">
        <v>121.050003</v>
      </c>
      <c r="E140" s="38">
        <v>121.5</v>
      </c>
      <c r="F140" s="39">
        <v>115.362038</v>
      </c>
      <c r="G140" s="42">
        <v>4.5370430000000002E-3</v>
      </c>
      <c r="H140" s="41">
        <v>4.8567192000000002E-2</v>
      </c>
      <c r="I140" s="1"/>
      <c r="J140" s="1"/>
      <c r="K140" s="1"/>
      <c r="L140" s="1"/>
    </row>
    <row r="141" spans="1:12" ht="14.4">
      <c r="A141" s="43">
        <v>44384</v>
      </c>
      <c r="B141" s="37">
        <v>119.900002</v>
      </c>
      <c r="C141" s="37">
        <v>120.400002</v>
      </c>
      <c r="D141" s="37">
        <v>117.800003</v>
      </c>
      <c r="E141" s="38">
        <v>119.900002</v>
      </c>
      <c r="F141" s="39">
        <v>113.842873</v>
      </c>
      <c r="G141" s="42">
        <v>-1.3256149E-2</v>
      </c>
      <c r="H141" s="41">
        <v>-2.5700395000000001E-2</v>
      </c>
      <c r="I141" s="1"/>
      <c r="J141" s="1"/>
      <c r="K141" s="1"/>
      <c r="L141" s="1"/>
    </row>
    <row r="142" spans="1:12" ht="14.4">
      <c r="A142" s="43">
        <v>44385</v>
      </c>
      <c r="B142" s="37">
        <v>119.400002</v>
      </c>
      <c r="C142" s="37">
        <v>119.400002</v>
      </c>
      <c r="D142" s="37">
        <v>116.849998</v>
      </c>
      <c r="E142" s="38">
        <v>117.050003</v>
      </c>
      <c r="F142" s="39">
        <v>111.136848</v>
      </c>
      <c r="G142" s="42">
        <v>-2.4056884000000001E-2</v>
      </c>
      <c r="H142" s="41">
        <v>-0.157990139</v>
      </c>
      <c r="I142" s="1"/>
      <c r="J142" s="1"/>
      <c r="K142" s="1"/>
      <c r="L142" s="1"/>
    </row>
    <row r="143" spans="1:12" ht="14.4">
      <c r="A143" s="43">
        <v>44386</v>
      </c>
      <c r="B143" s="37">
        <v>117.099998</v>
      </c>
      <c r="C143" s="37">
        <v>118.650002</v>
      </c>
      <c r="D143" s="37">
        <v>116.599998</v>
      </c>
      <c r="E143" s="38">
        <v>117.900002</v>
      </c>
      <c r="F143" s="39">
        <v>111.943909</v>
      </c>
      <c r="G143" s="42">
        <v>7.2356269999999997E-3</v>
      </c>
      <c r="H143" s="41">
        <v>-0.118535258</v>
      </c>
      <c r="I143" s="1"/>
      <c r="J143" s="1"/>
      <c r="K143" s="1"/>
      <c r="L143" s="1"/>
    </row>
    <row r="144" spans="1:12" ht="14.4">
      <c r="A144" s="43">
        <v>44389</v>
      </c>
      <c r="B144" s="37">
        <v>119</v>
      </c>
      <c r="C144" s="37">
        <v>119.349998</v>
      </c>
      <c r="D144" s="37">
        <v>118</v>
      </c>
      <c r="E144" s="38">
        <v>118.550003</v>
      </c>
      <c r="F144" s="39">
        <v>112.56107299999999</v>
      </c>
      <c r="G144" s="42">
        <v>5.498012E-3</v>
      </c>
      <c r="H144" s="41">
        <v>-8.8363893999999998E-2</v>
      </c>
      <c r="I144" s="1"/>
      <c r="J144" s="1"/>
      <c r="K144" s="1"/>
      <c r="L144" s="1"/>
    </row>
    <row r="145" spans="1:12" ht="14.4">
      <c r="A145" s="43">
        <v>44390</v>
      </c>
      <c r="B145" s="37">
        <v>119</v>
      </c>
      <c r="C145" s="37">
        <v>120.800003</v>
      </c>
      <c r="D145" s="37">
        <v>118.599998</v>
      </c>
      <c r="E145" s="38">
        <v>120.400002</v>
      </c>
      <c r="F145" s="39">
        <v>114.317604</v>
      </c>
      <c r="G145" s="42">
        <v>1.5484629E-2</v>
      </c>
      <c r="H145" s="41">
        <v>-2.4921679999999999E-3</v>
      </c>
      <c r="I145" s="1"/>
      <c r="J145" s="1"/>
      <c r="K145" s="1"/>
      <c r="L145" s="1"/>
    </row>
    <row r="146" spans="1:12" ht="14.4">
      <c r="A146" s="43">
        <v>44391</v>
      </c>
      <c r="B146" s="37">
        <v>120.300003</v>
      </c>
      <c r="C146" s="37">
        <v>121.75</v>
      </c>
      <c r="D146" s="37">
        <v>120.099998</v>
      </c>
      <c r="E146" s="38">
        <v>120.800003</v>
      </c>
      <c r="F146" s="39">
        <v>114.697411</v>
      </c>
      <c r="G146" s="42">
        <v>3.3168770000000002E-3</v>
      </c>
      <c r="H146" s="41">
        <v>1.6075499E-2</v>
      </c>
      <c r="I146" s="1"/>
      <c r="J146" s="1"/>
      <c r="K146" s="1"/>
      <c r="L146" s="1"/>
    </row>
    <row r="147" spans="1:12" ht="14.4">
      <c r="A147" s="43">
        <v>44392</v>
      </c>
      <c r="B147" s="37">
        <v>119.199997</v>
      </c>
      <c r="C147" s="37">
        <v>119.400002</v>
      </c>
      <c r="D147" s="37">
        <v>116.199997</v>
      </c>
      <c r="E147" s="38">
        <v>116.900002</v>
      </c>
      <c r="F147" s="39">
        <v>110.99443100000001</v>
      </c>
      <c r="G147" s="42">
        <v>-3.2817422999999998E-2</v>
      </c>
      <c r="H147" s="41">
        <v>-0.164952495</v>
      </c>
      <c r="I147" s="1"/>
      <c r="J147" s="1"/>
      <c r="K147" s="1"/>
      <c r="L147" s="1"/>
    </row>
    <row r="148" spans="1:12" ht="14.4">
      <c r="A148" s="43">
        <v>44393</v>
      </c>
      <c r="B148" s="37">
        <v>117.199997</v>
      </c>
      <c r="C148" s="37">
        <v>117.400002</v>
      </c>
      <c r="D148" s="37">
        <v>115.75</v>
      </c>
      <c r="E148" s="38">
        <v>116.800003</v>
      </c>
      <c r="F148" s="39">
        <v>110.899483</v>
      </c>
      <c r="G148" s="42">
        <v>-8.5579600000000003E-4</v>
      </c>
      <c r="H148" s="41">
        <v>-0.16959422800000001</v>
      </c>
      <c r="I148" s="1"/>
      <c r="J148" s="1"/>
      <c r="K148" s="1"/>
      <c r="L148" s="1"/>
    </row>
    <row r="149" spans="1:12" ht="14.4">
      <c r="A149" s="43">
        <v>44396</v>
      </c>
      <c r="B149" s="37">
        <v>114.800003</v>
      </c>
      <c r="C149" s="37">
        <v>116.550003</v>
      </c>
      <c r="D149" s="37">
        <v>114.199997</v>
      </c>
      <c r="E149" s="38">
        <v>114.599998</v>
      </c>
      <c r="F149" s="39">
        <v>108.810608</v>
      </c>
      <c r="G149" s="42">
        <v>-1.9015403E-2</v>
      </c>
      <c r="H149" s="41">
        <v>-0.27171329100000002</v>
      </c>
      <c r="I149" s="1"/>
      <c r="J149" s="1"/>
      <c r="K149" s="1"/>
      <c r="L149" s="1"/>
    </row>
    <row r="150" spans="1:12" ht="14.4">
      <c r="A150" s="43">
        <v>44397</v>
      </c>
      <c r="B150" s="37">
        <v>112.050003</v>
      </c>
      <c r="C150" s="37">
        <v>113.25</v>
      </c>
      <c r="D150" s="37">
        <v>111.599998</v>
      </c>
      <c r="E150" s="38">
        <v>112.599998</v>
      </c>
      <c r="F150" s="39">
        <v>106.911644</v>
      </c>
      <c r="G150" s="42">
        <v>-1.7606093E-2</v>
      </c>
      <c r="H150" s="41">
        <v>-0.36454815499999998</v>
      </c>
      <c r="I150" s="1"/>
      <c r="J150" s="1"/>
      <c r="K150" s="1"/>
      <c r="L150" s="1"/>
    </row>
    <row r="151" spans="1:12" ht="14.4">
      <c r="A151" s="43">
        <v>44399</v>
      </c>
      <c r="B151" s="37">
        <v>114.400002</v>
      </c>
      <c r="C151" s="37">
        <v>115.800003</v>
      </c>
      <c r="D151" s="37">
        <v>113.949997</v>
      </c>
      <c r="E151" s="38">
        <v>115.5</v>
      </c>
      <c r="F151" s="39">
        <v>109.66514599999999</v>
      </c>
      <c r="G151" s="42">
        <v>2.5428859000000002E-2</v>
      </c>
      <c r="H151" s="41">
        <v>-0.22993739799999999</v>
      </c>
      <c r="I151" s="1"/>
      <c r="J151" s="1"/>
      <c r="K151" s="1"/>
      <c r="L151" s="1"/>
    </row>
    <row r="152" spans="1:12" ht="14.4">
      <c r="A152" s="43">
        <v>44400</v>
      </c>
      <c r="B152" s="37">
        <v>115.5</v>
      </c>
      <c r="C152" s="37">
        <v>116.75</v>
      </c>
      <c r="D152" s="37">
        <v>114.75</v>
      </c>
      <c r="E152" s="38">
        <v>115.300003</v>
      </c>
      <c r="F152" s="39">
        <v>109.475258</v>
      </c>
      <c r="G152" s="42">
        <v>-1.7330259999999999E-3</v>
      </c>
      <c r="H152" s="41">
        <v>-0.23922047299999999</v>
      </c>
      <c r="I152" s="1"/>
      <c r="J152" s="1"/>
      <c r="K152" s="1"/>
      <c r="L152" s="1"/>
    </row>
    <row r="153" spans="1:12" ht="14.4">
      <c r="A153" s="43">
        <v>44403</v>
      </c>
      <c r="B153" s="37">
        <v>114.849998</v>
      </c>
      <c r="C153" s="37">
        <v>115.599998</v>
      </c>
      <c r="D153" s="37">
        <v>114.099998</v>
      </c>
      <c r="E153" s="38">
        <v>114.550003</v>
      </c>
      <c r="F153" s="39">
        <v>108.76314499999999</v>
      </c>
      <c r="G153" s="42">
        <v>-6.5260329999999997E-3</v>
      </c>
      <c r="H153" s="41">
        <v>-0.27403361999999998</v>
      </c>
      <c r="I153" s="1"/>
      <c r="J153" s="1"/>
      <c r="K153" s="1"/>
      <c r="L153" s="1"/>
    </row>
    <row r="154" spans="1:12" ht="14.4">
      <c r="A154" s="43">
        <v>44404</v>
      </c>
      <c r="B154" s="37">
        <v>115.349998</v>
      </c>
      <c r="C154" s="37">
        <v>115.900002</v>
      </c>
      <c r="D154" s="37">
        <v>114</v>
      </c>
      <c r="E154" s="38">
        <v>114.650002</v>
      </c>
      <c r="F154" s="39">
        <v>108.858093</v>
      </c>
      <c r="G154" s="42">
        <v>8.7259900000000005E-4</v>
      </c>
      <c r="H154" s="41">
        <v>-0.269391887</v>
      </c>
      <c r="I154" s="1"/>
      <c r="J154" s="1"/>
      <c r="K154" s="1"/>
      <c r="L154" s="1"/>
    </row>
    <row r="155" spans="1:12" ht="14.4">
      <c r="A155" s="43">
        <v>44405</v>
      </c>
      <c r="B155" s="37">
        <v>114.900002</v>
      </c>
      <c r="C155" s="37">
        <v>115.199997</v>
      </c>
      <c r="D155" s="37">
        <v>113.449997</v>
      </c>
      <c r="E155" s="38">
        <v>114.349998</v>
      </c>
      <c r="F155" s="39">
        <v>108.57324199999999</v>
      </c>
      <c r="G155" s="42">
        <v>-2.6201480000000001E-3</v>
      </c>
      <c r="H155" s="41">
        <v>-0.28331742900000001</v>
      </c>
      <c r="I155" s="1"/>
      <c r="J155" s="1"/>
      <c r="K155" s="1"/>
      <c r="L155" s="1"/>
    </row>
    <row r="156" spans="1:12" ht="14.4">
      <c r="A156" s="43">
        <v>44406</v>
      </c>
      <c r="B156" s="37">
        <v>114.300003</v>
      </c>
      <c r="C156" s="37">
        <v>115.800003</v>
      </c>
      <c r="D156" s="37">
        <v>113.300003</v>
      </c>
      <c r="E156" s="38">
        <v>114.75</v>
      </c>
      <c r="F156" s="39">
        <v>108.953041</v>
      </c>
      <c r="G156" s="42">
        <v>3.4919859999999999E-3</v>
      </c>
      <c r="H156" s="41">
        <v>-0.26475015299999999</v>
      </c>
      <c r="I156" s="1"/>
      <c r="J156" s="1"/>
      <c r="K156" s="1"/>
      <c r="L156" s="1"/>
    </row>
    <row r="157" spans="1:12" ht="14.4">
      <c r="A157" s="43">
        <v>44407</v>
      </c>
      <c r="B157" s="37">
        <v>114.300003</v>
      </c>
      <c r="C157" s="37">
        <v>116.75</v>
      </c>
      <c r="D157" s="37">
        <v>113.800003</v>
      </c>
      <c r="E157" s="38">
        <v>115.300003</v>
      </c>
      <c r="F157" s="39">
        <v>109.475258</v>
      </c>
      <c r="G157" s="42">
        <v>4.7815959999999999E-3</v>
      </c>
      <c r="H157" s="41">
        <v>-0.23922047299999999</v>
      </c>
      <c r="I157" s="1"/>
      <c r="J157" s="1"/>
      <c r="K157" s="1"/>
      <c r="L157" s="1"/>
    </row>
    <row r="158" spans="1:12" ht="14.4">
      <c r="A158" s="43">
        <v>44410</v>
      </c>
      <c r="B158" s="37">
        <v>114.949997</v>
      </c>
      <c r="C158" s="37">
        <v>117.5</v>
      </c>
      <c r="D158" s="37">
        <v>114.800003</v>
      </c>
      <c r="E158" s="38">
        <v>117.099998</v>
      </c>
      <c r="F158" s="39">
        <v>111.184319</v>
      </c>
      <c r="G158" s="42">
        <v>1.5490785999999999E-2</v>
      </c>
      <c r="H158" s="41">
        <v>-0.155669419</v>
      </c>
      <c r="I158" s="1"/>
      <c r="J158" s="1"/>
      <c r="K158" s="1"/>
      <c r="L158" s="1"/>
    </row>
    <row r="159" spans="1:12" ht="14.4">
      <c r="A159" s="43">
        <v>44411</v>
      </c>
      <c r="B159" s="37">
        <v>116.150002</v>
      </c>
      <c r="C159" s="37">
        <v>118.199997</v>
      </c>
      <c r="D159" s="37">
        <v>115.150002</v>
      </c>
      <c r="E159" s="38">
        <v>117.900002</v>
      </c>
      <c r="F159" s="39">
        <v>111.943909</v>
      </c>
      <c r="G159" s="42">
        <v>6.808578E-3</v>
      </c>
      <c r="H159" s="41">
        <v>-0.118535258</v>
      </c>
      <c r="I159" s="1"/>
      <c r="J159" s="1"/>
      <c r="K159" s="1"/>
      <c r="L159" s="1"/>
    </row>
    <row r="160" spans="1:12" ht="14.4">
      <c r="A160" s="43">
        <v>44412</v>
      </c>
      <c r="B160" s="37">
        <v>117.699997</v>
      </c>
      <c r="C160" s="37">
        <v>118.5</v>
      </c>
      <c r="D160" s="37">
        <v>116.599998</v>
      </c>
      <c r="E160" s="38">
        <v>117.349998</v>
      </c>
      <c r="F160" s="39">
        <v>111.421684</v>
      </c>
      <c r="G160" s="42">
        <v>-4.6759749999999997E-3</v>
      </c>
      <c r="H160" s="41">
        <v>-0.14406532999999999</v>
      </c>
      <c r="I160" s="1"/>
      <c r="J160" s="1"/>
      <c r="K160" s="1"/>
      <c r="L160" s="1"/>
    </row>
    <row r="161" spans="1:12" ht="14.4">
      <c r="A161" s="43">
        <v>44413</v>
      </c>
      <c r="B161" s="37">
        <v>116.199997</v>
      </c>
      <c r="C161" s="37">
        <v>117.25</v>
      </c>
      <c r="D161" s="37">
        <v>114.699997</v>
      </c>
      <c r="E161" s="38">
        <v>116.849998</v>
      </c>
      <c r="F161" s="39">
        <v>110.946945</v>
      </c>
      <c r="G161" s="42">
        <v>-4.2698440000000001E-3</v>
      </c>
      <c r="H161" s="41">
        <v>-0.16727394800000001</v>
      </c>
      <c r="I161" s="1"/>
      <c r="J161" s="1"/>
      <c r="K161" s="1"/>
      <c r="L161" s="1"/>
    </row>
    <row r="162" spans="1:12" ht="14.4">
      <c r="A162" s="43">
        <v>44414</v>
      </c>
      <c r="B162" s="37">
        <v>116.150002</v>
      </c>
      <c r="C162" s="37">
        <v>118.199997</v>
      </c>
      <c r="D162" s="37">
        <v>116.150002</v>
      </c>
      <c r="E162" s="38">
        <v>116.650002</v>
      </c>
      <c r="F162" s="39">
        <v>110.757057</v>
      </c>
      <c r="G162" s="42">
        <v>-1.712987E-3</v>
      </c>
      <c r="H162" s="41">
        <v>-0.17655702400000001</v>
      </c>
      <c r="I162" s="1"/>
      <c r="J162" s="1"/>
      <c r="K162" s="1"/>
      <c r="L162" s="1"/>
    </row>
    <row r="163" spans="1:12" ht="14.4">
      <c r="A163" s="43">
        <v>44417</v>
      </c>
      <c r="B163" s="37">
        <v>116</v>
      </c>
      <c r="C163" s="37">
        <v>117</v>
      </c>
      <c r="D163" s="37">
        <v>114.300003</v>
      </c>
      <c r="E163" s="38">
        <v>115</v>
      </c>
      <c r="F163" s="39">
        <v>109.190414</v>
      </c>
      <c r="G163" s="42">
        <v>-1.4245851E-2</v>
      </c>
      <c r="H163" s="41">
        <v>-0.25314567300000002</v>
      </c>
      <c r="I163" s="1"/>
      <c r="J163" s="1"/>
      <c r="K163" s="1"/>
      <c r="L163" s="1"/>
    </row>
    <row r="164" spans="1:12" ht="14.4">
      <c r="A164" s="43">
        <v>44418</v>
      </c>
      <c r="B164" s="37">
        <v>115.099998</v>
      </c>
      <c r="C164" s="37">
        <v>115.699997</v>
      </c>
      <c r="D164" s="37">
        <v>113.900002</v>
      </c>
      <c r="E164" s="38">
        <v>114.849998</v>
      </c>
      <c r="F164" s="39">
        <v>109.04798099999999</v>
      </c>
      <c r="G164" s="42">
        <v>-1.3052980000000001E-3</v>
      </c>
      <c r="H164" s="41">
        <v>-0.260108811</v>
      </c>
      <c r="I164" s="1"/>
      <c r="J164" s="1"/>
      <c r="K164" s="1"/>
      <c r="L164" s="1"/>
    </row>
    <row r="165" spans="1:12" ht="14.4">
      <c r="A165" s="43">
        <v>44419</v>
      </c>
      <c r="B165" s="37">
        <v>115.5</v>
      </c>
      <c r="C165" s="37">
        <v>117.300003</v>
      </c>
      <c r="D165" s="37">
        <v>114.849998</v>
      </c>
      <c r="E165" s="38">
        <v>117</v>
      </c>
      <c r="F165" s="39">
        <v>111.089371</v>
      </c>
      <c r="G165" s="42">
        <v>1.8547042999999999E-2</v>
      </c>
      <c r="H165" s="41">
        <v>-0.16031115200000001</v>
      </c>
      <c r="I165" s="1"/>
      <c r="J165" s="1"/>
      <c r="K165" s="1"/>
      <c r="L165" s="1"/>
    </row>
    <row r="166" spans="1:12" ht="14.4">
      <c r="A166" s="43">
        <v>44420</v>
      </c>
      <c r="B166" s="37">
        <v>116.099998</v>
      </c>
      <c r="C166" s="37">
        <v>117.900002</v>
      </c>
      <c r="D166" s="37">
        <v>115.300003</v>
      </c>
      <c r="E166" s="38">
        <v>116.25</v>
      </c>
      <c r="F166" s="39">
        <v>110.377258</v>
      </c>
      <c r="G166" s="42">
        <v>-6.4309049999999998E-3</v>
      </c>
      <c r="H166" s="41">
        <v>-0.195124299</v>
      </c>
      <c r="I166" s="1"/>
      <c r="J166" s="1"/>
      <c r="K166" s="1"/>
      <c r="L166" s="1"/>
    </row>
    <row r="167" spans="1:12" ht="14.4">
      <c r="A167" s="43">
        <v>44421</v>
      </c>
      <c r="B167" s="37">
        <v>116.800003</v>
      </c>
      <c r="C167" s="37">
        <v>116.949997</v>
      </c>
      <c r="D167" s="37">
        <v>115.349998</v>
      </c>
      <c r="E167" s="38">
        <v>116.099998</v>
      </c>
      <c r="F167" s="39">
        <v>110.23483299999999</v>
      </c>
      <c r="G167" s="42">
        <v>-1.291181E-3</v>
      </c>
      <c r="H167" s="41">
        <v>-0.20208704599999999</v>
      </c>
      <c r="I167" s="1"/>
      <c r="J167" s="1"/>
      <c r="K167" s="1"/>
      <c r="L167" s="1"/>
    </row>
    <row r="168" spans="1:12" ht="14.4">
      <c r="A168" s="43">
        <v>44424</v>
      </c>
      <c r="B168" s="37">
        <v>116.900002</v>
      </c>
      <c r="C168" s="37">
        <v>118.349998</v>
      </c>
      <c r="D168" s="37">
        <v>114.699997</v>
      </c>
      <c r="E168" s="38">
        <v>115.5</v>
      </c>
      <c r="F168" s="39">
        <v>109.66514599999999</v>
      </c>
      <c r="G168" s="42">
        <v>-5.1813400000000004E-3</v>
      </c>
      <c r="H168" s="41">
        <v>-0.22993739799999999</v>
      </c>
      <c r="I168" s="1"/>
      <c r="J168" s="1"/>
      <c r="K168" s="1"/>
      <c r="L168" s="1"/>
    </row>
    <row r="169" spans="1:12" ht="14.4">
      <c r="A169" s="43">
        <v>44425</v>
      </c>
      <c r="B169" s="37">
        <v>116</v>
      </c>
      <c r="C169" s="37">
        <v>116</v>
      </c>
      <c r="D169" s="37">
        <v>112.699997</v>
      </c>
      <c r="E169" s="38">
        <v>113.849998</v>
      </c>
      <c r="F169" s="39">
        <v>108.09850299999999</v>
      </c>
      <c r="G169" s="42">
        <v>-1.4388718999999999E-2</v>
      </c>
      <c r="H169" s="41">
        <v>-0.30652604700000002</v>
      </c>
      <c r="I169" s="1"/>
      <c r="J169" s="1"/>
      <c r="K169" s="1"/>
      <c r="L169" s="1"/>
    </row>
    <row r="170" spans="1:12" ht="14.4">
      <c r="A170" s="43">
        <v>44426</v>
      </c>
      <c r="B170" s="37">
        <v>113.900002</v>
      </c>
      <c r="C170" s="37">
        <v>115.25</v>
      </c>
      <c r="D170" s="37">
        <v>112.900002</v>
      </c>
      <c r="E170" s="38">
        <v>113.199997</v>
      </c>
      <c r="F170" s="39">
        <v>107.48133900000001</v>
      </c>
      <c r="G170" s="42">
        <v>-5.7256340000000003E-3</v>
      </c>
      <c r="H170" s="41">
        <v>-0.33669741199999997</v>
      </c>
      <c r="I170" s="1"/>
      <c r="J170" s="1"/>
      <c r="K170" s="1"/>
      <c r="L170" s="1"/>
    </row>
    <row r="171" spans="1:12" ht="14.4">
      <c r="A171" s="43">
        <v>44428</v>
      </c>
      <c r="B171" s="37">
        <v>110.650002</v>
      </c>
      <c r="C171" s="37">
        <v>111.75</v>
      </c>
      <c r="D171" s="37">
        <v>108.5</v>
      </c>
      <c r="E171" s="38">
        <v>110.199997</v>
      </c>
      <c r="F171" s="39">
        <v>104.63288900000001</v>
      </c>
      <c r="G171" s="42">
        <v>-2.6859312999999999E-2</v>
      </c>
      <c r="H171" s="41">
        <v>-0.47594990300000001</v>
      </c>
      <c r="I171" s="1"/>
      <c r="J171" s="1"/>
      <c r="K171" s="1"/>
      <c r="L171" s="1"/>
    </row>
    <row r="172" spans="1:12" ht="14.4">
      <c r="A172" s="43">
        <v>44431</v>
      </c>
      <c r="B172" s="37">
        <v>110.349998</v>
      </c>
      <c r="C172" s="37">
        <v>112</v>
      </c>
      <c r="D172" s="37">
        <v>108.5</v>
      </c>
      <c r="E172" s="38">
        <v>111.75</v>
      </c>
      <c r="F172" s="39">
        <v>106.104591</v>
      </c>
      <c r="G172" s="42">
        <v>1.3967387E-2</v>
      </c>
      <c r="H172" s="41">
        <v>-0.40400264400000002</v>
      </c>
      <c r="I172" s="1"/>
      <c r="J172" s="1"/>
      <c r="K172" s="1"/>
      <c r="L172" s="1"/>
    </row>
    <row r="173" spans="1:12" ht="14.4">
      <c r="A173" s="43">
        <v>44432</v>
      </c>
      <c r="B173" s="37">
        <v>113.150002</v>
      </c>
      <c r="C173" s="37">
        <v>115.199997</v>
      </c>
      <c r="D173" s="37">
        <v>112.099998</v>
      </c>
      <c r="E173" s="38">
        <v>113.199997</v>
      </c>
      <c r="F173" s="39">
        <v>107.48133900000001</v>
      </c>
      <c r="G173" s="42">
        <v>1.2891926999999999E-2</v>
      </c>
      <c r="H173" s="41">
        <v>-0.33669741199999997</v>
      </c>
      <c r="I173" s="1"/>
      <c r="J173" s="1"/>
      <c r="K173" s="1"/>
      <c r="L173" s="1"/>
    </row>
    <row r="174" spans="1:12" ht="14.4">
      <c r="A174" s="43">
        <v>44433</v>
      </c>
      <c r="B174" s="37">
        <v>113.5</v>
      </c>
      <c r="C174" s="37">
        <v>117.199997</v>
      </c>
      <c r="D174" s="37">
        <v>113.300003</v>
      </c>
      <c r="E174" s="38">
        <v>115.650002</v>
      </c>
      <c r="F174" s="39">
        <v>109.807571</v>
      </c>
      <c r="G174" s="42">
        <v>2.1412238E-2</v>
      </c>
      <c r="H174" s="41">
        <v>-0.222974651</v>
      </c>
      <c r="I174" s="1"/>
      <c r="J174" s="1"/>
      <c r="K174" s="1"/>
      <c r="L174" s="1"/>
    </row>
    <row r="175" spans="1:12" ht="14.4">
      <c r="A175" s="43">
        <v>44434</v>
      </c>
      <c r="B175" s="37">
        <v>115.599998</v>
      </c>
      <c r="C175" s="37">
        <v>116.25</v>
      </c>
      <c r="D175" s="37">
        <v>114.400002</v>
      </c>
      <c r="E175" s="38">
        <v>115.550003</v>
      </c>
      <c r="F175" s="39">
        <v>109.71262400000001</v>
      </c>
      <c r="G175" s="42">
        <v>-8.6504099999999999E-4</v>
      </c>
      <c r="H175" s="41">
        <v>-0.227616335</v>
      </c>
      <c r="I175" s="1"/>
      <c r="J175" s="1"/>
      <c r="K175" s="1"/>
      <c r="L175" s="1"/>
    </row>
    <row r="176" spans="1:12" ht="14.4">
      <c r="A176" s="43">
        <v>44435</v>
      </c>
      <c r="B176" s="37">
        <v>115.5</v>
      </c>
      <c r="C176" s="37">
        <v>117</v>
      </c>
      <c r="D176" s="37">
        <v>114.949997</v>
      </c>
      <c r="E176" s="38">
        <v>116.650002</v>
      </c>
      <c r="F176" s="39">
        <v>110.757057</v>
      </c>
      <c r="G176" s="42">
        <v>9.4746889999999997E-3</v>
      </c>
      <c r="H176" s="41">
        <v>-0.17655702400000001</v>
      </c>
      <c r="I176" s="1"/>
      <c r="J176" s="1"/>
      <c r="K176" s="1"/>
      <c r="L176" s="1"/>
    </row>
    <row r="177" spans="1:12" ht="14.4">
      <c r="A177" s="43">
        <v>44438</v>
      </c>
      <c r="B177" s="37">
        <v>116.75</v>
      </c>
      <c r="C177" s="37">
        <v>120.400002</v>
      </c>
      <c r="D177" s="37">
        <v>116.75</v>
      </c>
      <c r="E177" s="38">
        <v>120.150002</v>
      </c>
      <c r="F177" s="39">
        <v>114.08023799999999</v>
      </c>
      <c r="G177" s="42">
        <v>2.9562916000000002E-2</v>
      </c>
      <c r="H177" s="41">
        <v>-1.4096305999999999E-2</v>
      </c>
      <c r="I177" s="1"/>
      <c r="J177" s="1"/>
      <c r="K177" s="1"/>
      <c r="L177" s="1"/>
    </row>
    <row r="178" spans="1:12" ht="14.4">
      <c r="A178" s="43">
        <v>44439</v>
      </c>
      <c r="B178" s="37">
        <v>120</v>
      </c>
      <c r="C178" s="37">
        <v>121</v>
      </c>
      <c r="D178" s="37">
        <v>119.050003</v>
      </c>
      <c r="E178" s="38">
        <v>120.550003</v>
      </c>
      <c r="F178" s="39">
        <v>114.460037</v>
      </c>
      <c r="G178" s="42">
        <v>3.323697E-3</v>
      </c>
      <c r="H178" s="41">
        <v>4.4709700000000003E-3</v>
      </c>
      <c r="I178" s="1"/>
      <c r="J178" s="1"/>
      <c r="K178" s="1"/>
      <c r="L178" s="1"/>
    </row>
    <row r="179" spans="1:12" ht="14.4">
      <c r="A179" s="43">
        <v>44440</v>
      </c>
      <c r="B179" s="37">
        <v>121.800003</v>
      </c>
      <c r="C179" s="37">
        <v>122.25</v>
      </c>
      <c r="D179" s="37">
        <v>119.400002</v>
      </c>
      <c r="E179" s="38">
        <v>119.699997</v>
      </c>
      <c r="F179" s="39">
        <v>113.652969</v>
      </c>
      <c r="G179" s="42">
        <v>-7.0760659999999998E-3</v>
      </c>
      <c r="H179" s="41">
        <v>-3.4984253E-2</v>
      </c>
      <c r="I179" s="1"/>
      <c r="J179" s="1"/>
      <c r="K179" s="1"/>
      <c r="L179" s="1"/>
    </row>
    <row r="180" spans="1:12" ht="14.4">
      <c r="A180" s="43">
        <v>44441</v>
      </c>
      <c r="B180" s="37">
        <v>118.900002</v>
      </c>
      <c r="C180" s="37">
        <v>120.150002</v>
      </c>
      <c r="D180" s="37">
        <v>118</v>
      </c>
      <c r="E180" s="38">
        <v>118.650002</v>
      </c>
      <c r="F180" s="39">
        <v>112.656021</v>
      </c>
      <c r="G180" s="42">
        <v>-8.8105600000000003E-3</v>
      </c>
      <c r="H180" s="41">
        <v>-8.3722160000000004E-2</v>
      </c>
      <c r="I180" s="1"/>
      <c r="J180" s="1"/>
      <c r="K180" s="1"/>
      <c r="L180" s="1"/>
    </row>
    <row r="181" spans="1:12" ht="14.4">
      <c r="A181" s="43">
        <v>44442</v>
      </c>
      <c r="B181" s="37">
        <v>119.949997</v>
      </c>
      <c r="C181" s="37">
        <v>123.5</v>
      </c>
      <c r="D181" s="37">
        <v>118.800003</v>
      </c>
      <c r="E181" s="38">
        <v>123.099998</v>
      </c>
      <c r="F181" s="39">
        <v>116.88121</v>
      </c>
      <c r="G181" s="42">
        <v>3.6819006000000001E-2</v>
      </c>
      <c r="H181" s="41">
        <v>0.122835122</v>
      </c>
      <c r="I181" s="1"/>
      <c r="J181" s="1"/>
      <c r="K181" s="1"/>
      <c r="L181" s="1"/>
    </row>
    <row r="182" spans="1:12" ht="14.4">
      <c r="A182" s="43">
        <v>44445</v>
      </c>
      <c r="B182" s="37">
        <v>123.800003</v>
      </c>
      <c r="C182" s="37">
        <v>124.349998</v>
      </c>
      <c r="D182" s="37">
        <v>121.150002</v>
      </c>
      <c r="E182" s="38">
        <v>121.650002</v>
      </c>
      <c r="F182" s="39">
        <v>115.504463</v>
      </c>
      <c r="G182" s="42">
        <v>-1.184895E-2</v>
      </c>
      <c r="H182" s="41">
        <v>5.5529939E-2</v>
      </c>
      <c r="I182" s="1"/>
      <c r="J182" s="1"/>
      <c r="K182" s="1"/>
      <c r="L182" s="1"/>
    </row>
    <row r="183" spans="1:12" ht="14.4">
      <c r="A183" s="43">
        <v>44446</v>
      </c>
      <c r="B183" s="37">
        <v>122.5</v>
      </c>
      <c r="C183" s="37">
        <v>122.75</v>
      </c>
      <c r="D183" s="37">
        <v>119.550003</v>
      </c>
      <c r="E183" s="38">
        <v>119.949997</v>
      </c>
      <c r="F183" s="39">
        <v>113.890343</v>
      </c>
      <c r="G183" s="42">
        <v>-1.4073087999999999E-2</v>
      </c>
      <c r="H183" s="41">
        <v>-2.3379724000000001E-2</v>
      </c>
      <c r="I183" s="1"/>
      <c r="J183" s="1"/>
      <c r="K183" s="1"/>
      <c r="L183" s="1"/>
    </row>
    <row r="184" spans="1:12" ht="14.4">
      <c r="A184" s="43">
        <v>44447</v>
      </c>
      <c r="B184" s="37">
        <v>119</v>
      </c>
      <c r="C184" s="37">
        <v>119.5</v>
      </c>
      <c r="D184" s="37">
        <v>117.5</v>
      </c>
      <c r="E184" s="38">
        <v>118.949997</v>
      </c>
      <c r="F184" s="39">
        <v>114.71004499999999</v>
      </c>
      <c r="G184" s="42">
        <v>7.1715149999999998E-3</v>
      </c>
      <c r="H184" s="41">
        <v>1.6693138E-2</v>
      </c>
      <c r="I184" s="1"/>
      <c r="J184" s="1"/>
      <c r="K184" s="1"/>
      <c r="L184" s="1"/>
    </row>
    <row r="185" spans="1:12" ht="14.4">
      <c r="A185" s="43">
        <v>44448</v>
      </c>
      <c r="B185" s="37">
        <v>119.099998</v>
      </c>
      <c r="C185" s="37">
        <v>123.800003</v>
      </c>
      <c r="D185" s="37">
        <v>118.199997</v>
      </c>
      <c r="E185" s="38">
        <v>122.150002</v>
      </c>
      <c r="F185" s="39">
        <v>117.795982</v>
      </c>
      <c r="G185" s="42">
        <v>2.6546565000000001E-2</v>
      </c>
      <c r="H185" s="41">
        <v>0.16755568200000001</v>
      </c>
      <c r="I185" s="1"/>
      <c r="J185" s="1"/>
      <c r="K185" s="1"/>
      <c r="L185" s="1"/>
    </row>
    <row r="186" spans="1:12" ht="14.4">
      <c r="A186" s="43">
        <v>44452</v>
      </c>
      <c r="B186" s="37">
        <v>122.199997</v>
      </c>
      <c r="C186" s="37">
        <v>123.400002</v>
      </c>
      <c r="D186" s="37">
        <v>121.099998</v>
      </c>
      <c r="E186" s="38">
        <v>123.050003</v>
      </c>
      <c r="F186" s="39">
        <v>118.66391</v>
      </c>
      <c r="G186" s="42">
        <v>7.34105E-3</v>
      </c>
      <c r="H186" s="41">
        <v>0.209986175</v>
      </c>
      <c r="I186" s="1"/>
      <c r="J186" s="1"/>
      <c r="K186" s="1"/>
      <c r="L186" s="1"/>
    </row>
    <row r="187" spans="1:12" ht="14.4">
      <c r="A187" s="43">
        <v>44453</v>
      </c>
      <c r="B187" s="37">
        <v>123.300003</v>
      </c>
      <c r="C187" s="37">
        <v>125.400002</v>
      </c>
      <c r="D187" s="37">
        <v>122.800003</v>
      </c>
      <c r="E187" s="38">
        <v>123.949997</v>
      </c>
      <c r="F187" s="39">
        <v>119.53182200000001</v>
      </c>
      <c r="G187" s="42">
        <v>7.287417E-3</v>
      </c>
      <c r="H187" s="41">
        <v>0.25241588500000001</v>
      </c>
      <c r="I187" s="1"/>
      <c r="J187" s="1"/>
      <c r="K187" s="1"/>
      <c r="L187" s="1"/>
    </row>
    <row r="188" spans="1:12" ht="14.4">
      <c r="A188" s="43">
        <v>44454</v>
      </c>
      <c r="B188" s="37">
        <v>124.25</v>
      </c>
      <c r="C188" s="37">
        <v>130.699997</v>
      </c>
      <c r="D188" s="37">
        <v>124.25</v>
      </c>
      <c r="E188" s="38">
        <v>128.449997</v>
      </c>
      <c r="F188" s="39">
        <v>123.871422</v>
      </c>
      <c r="G188" s="42">
        <v>3.5661479000000003E-2</v>
      </c>
      <c r="H188" s="41">
        <v>0.46456639</v>
      </c>
      <c r="I188" s="1"/>
      <c r="J188" s="1"/>
      <c r="K188" s="1"/>
      <c r="L188" s="1"/>
    </row>
    <row r="189" spans="1:12" ht="14.4">
      <c r="A189" s="43">
        <v>44455</v>
      </c>
      <c r="B189" s="37">
        <v>129.64999399999999</v>
      </c>
      <c r="C189" s="37">
        <v>131.25</v>
      </c>
      <c r="D189" s="37">
        <v>127.400002</v>
      </c>
      <c r="E189" s="38">
        <v>128.699997</v>
      </c>
      <c r="F189" s="39">
        <v>124.112511</v>
      </c>
      <c r="G189" s="42">
        <v>1.944393E-3</v>
      </c>
      <c r="H189" s="41">
        <v>0.47635253500000002</v>
      </c>
      <c r="I189" s="1"/>
      <c r="J189" s="1"/>
      <c r="K189" s="1"/>
      <c r="L189" s="1"/>
    </row>
    <row r="190" spans="1:12" ht="14.4">
      <c r="A190" s="43">
        <v>44456</v>
      </c>
      <c r="B190" s="37">
        <v>128.699997</v>
      </c>
      <c r="C190" s="37">
        <v>129.699997</v>
      </c>
      <c r="D190" s="37">
        <v>124.75</v>
      </c>
      <c r="E190" s="38">
        <v>127.75</v>
      </c>
      <c r="F190" s="39">
        <v>123.19637299999999</v>
      </c>
      <c r="G190" s="42">
        <v>-7.4088899999999996E-3</v>
      </c>
      <c r="H190" s="41">
        <v>0.43156519500000001</v>
      </c>
      <c r="I190" s="1"/>
      <c r="J190" s="1"/>
      <c r="K190" s="1"/>
      <c r="L190" s="1"/>
    </row>
    <row r="191" spans="1:12" ht="14.4">
      <c r="A191" s="43">
        <v>44459</v>
      </c>
      <c r="B191" s="37">
        <v>125.050003</v>
      </c>
      <c r="C191" s="37">
        <v>129.39999399999999</v>
      </c>
      <c r="D191" s="37">
        <v>125.050003</v>
      </c>
      <c r="E191" s="38">
        <v>128.5</v>
      </c>
      <c r="F191" s="39">
        <v>123.91964</v>
      </c>
      <c r="G191" s="42">
        <v>5.85368E-3</v>
      </c>
      <c r="H191" s="41">
        <v>0.46692362900000001</v>
      </c>
      <c r="I191" s="1"/>
      <c r="J191" s="1"/>
      <c r="K191" s="1"/>
      <c r="L191" s="1"/>
    </row>
    <row r="192" spans="1:12" ht="14.4">
      <c r="A192" s="43">
        <v>44460</v>
      </c>
      <c r="B192" s="37">
        <v>129.60000600000001</v>
      </c>
      <c r="C192" s="37">
        <v>136</v>
      </c>
      <c r="D192" s="37">
        <v>129.10000600000001</v>
      </c>
      <c r="E192" s="38">
        <v>135.199997</v>
      </c>
      <c r="F192" s="39">
        <v>130.38081399999999</v>
      </c>
      <c r="G192" s="42">
        <v>5.0826216E-2</v>
      </c>
      <c r="H192" s="41">
        <v>0.782791758</v>
      </c>
      <c r="I192" s="1"/>
      <c r="J192" s="1"/>
      <c r="K192" s="1"/>
      <c r="L192" s="1"/>
    </row>
    <row r="193" spans="1:12" ht="14.4">
      <c r="A193" s="43">
        <v>44461</v>
      </c>
      <c r="B193" s="37">
        <v>134.5</v>
      </c>
      <c r="C193" s="37">
        <v>135.25</v>
      </c>
      <c r="D193" s="37">
        <v>132.449997</v>
      </c>
      <c r="E193" s="38">
        <v>133.64999399999999</v>
      </c>
      <c r="F193" s="39">
        <v>128.88606300000001</v>
      </c>
      <c r="G193" s="42">
        <v>-1.1530725E-2</v>
      </c>
      <c r="H193" s="41">
        <v>0.70971770000000001</v>
      </c>
      <c r="I193" s="1"/>
      <c r="J193" s="1"/>
      <c r="K193" s="1"/>
      <c r="L193" s="1"/>
    </row>
    <row r="194" spans="1:12" ht="14.4">
      <c r="A194" s="43">
        <v>44462</v>
      </c>
      <c r="B194" s="37">
        <v>134.800003</v>
      </c>
      <c r="C194" s="37">
        <v>138.35000600000001</v>
      </c>
      <c r="D194" s="37">
        <v>134.39999399999999</v>
      </c>
      <c r="E194" s="38">
        <v>137.75</v>
      </c>
      <c r="F194" s="39">
        <v>132.83992000000001</v>
      </c>
      <c r="G194" s="42">
        <v>3.0216013E-2</v>
      </c>
      <c r="H194" s="41">
        <v>0.90301034499999999</v>
      </c>
      <c r="I194" s="1"/>
      <c r="J194" s="1"/>
      <c r="K194" s="1"/>
      <c r="L194" s="1"/>
    </row>
    <row r="195" spans="1:12" ht="14.4">
      <c r="A195" s="43">
        <v>44463</v>
      </c>
      <c r="B195" s="37">
        <v>138.89999399999999</v>
      </c>
      <c r="C195" s="37">
        <v>139.89999399999999</v>
      </c>
      <c r="D195" s="37">
        <v>134.5</v>
      </c>
      <c r="E195" s="38">
        <v>136.10000600000001</v>
      </c>
      <c r="F195" s="39">
        <v>131.248749</v>
      </c>
      <c r="G195" s="42">
        <v>-1.2050424000000001E-2</v>
      </c>
      <c r="H195" s="41">
        <v>0.82522259200000003</v>
      </c>
      <c r="I195" s="1"/>
      <c r="J195" s="1"/>
      <c r="K195" s="1"/>
      <c r="L195" s="1"/>
    </row>
    <row r="196" spans="1:12" ht="14.4">
      <c r="A196" s="43">
        <v>44466</v>
      </c>
      <c r="B196" s="37">
        <v>138.050003</v>
      </c>
      <c r="C196" s="37">
        <v>140.75</v>
      </c>
      <c r="D196" s="37">
        <v>137.5</v>
      </c>
      <c r="E196" s="38">
        <v>140</v>
      </c>
      <c r="F196" s="39">
        <v>135.00971999999999</v>
      </c>
      <c r="G196" s="42">
        <v>2.8252406000000001E-2</v>
      </c>
      <c r="H196" s="41">
        <v>1.009085598</v>
      </c>
      <c r="I196" s="1"/>
      <c r="J196" s="1"/>
      <c r="K196" s="1"/>
      <c r="L196" s="1"/>
    </row>
    <row r="197" spans="1:12" ht="14.4">
      <c r="A197" s="43">
        <v>44467</v>
      </c>
      <c r="B197" s="37">
        <v>141.800003</v>
      </c>
      <c r="C197" s="37">
        <v>143.60000600000001</v>
      </c>
      <c r="D197" s="37">
        <v>141</v>
      </c>
      <c r="E197" s="38">
        <v>142.199997</v>
      </c>
      <c r="F197" s="39">
        <v>137.13130200000001</v>
      </c>
      <c r="G197" s="42">
        <v>1.5592099999999999E-2</v>
      </c>
      <c r="H197" s="41">
        <v>1.112803612</v>
      </c>
      <c r="I197" s="1"/>
      <c r="J197" s="1"/>
      <c r="K197" s="1"/>
      <c r="L197" s="1"/>
    </row>
    <row r="198" spans="1:12" ht="14.4">
      <c r="A198" s="43">
        <v>44468</v>
      </c>
      <c r="B198" s="37">
        <v>140.85000600000001</v>
      </c>
      <c r="C198" s="37">
        <v>148.800003</v>
      </c>
      <c r="D198" s="37">
        <v>139.35000600000001</v>
      </c>
      <c r="E198" s="38">
        <v>144.75</v>
      </c>
      <c r="F198" s="39">
        <v>139.590408</v>
      </c>
      <c r="G198" s="42">
        <v>1.7773601999999999E-2</v>
      </c>
      <c r="H198" s="41">
        <v>1.2330221990000001</v>
      </c>
      <c r="I198" s="1"/>
      <c r="J198" s="1"/>
      <c r="K198" s="1"/>
      <c r="L198" s="1"/>
    </row>
    <row r="199" spans="1:12" ht="14.4">
      <c r="A199" s="43">
        <v>44469</v>
      </c>
      <c r="B199" s="37">
        <v>144.75</v>
      </c>
      <c r="C199" s="37">
        <v>146.050003</v>
      </c>
      <c r="D199" s="37">
        <v>141.35000600000001</v>
      </c>
      <c r="E199" s="38">
        <v>144.5</v>
      </c>
      <c r="F199" s="39">
        <v>139.34931900000001</v>
      </c>
      <c r="G199" s="42">
        <v>-1.72861E-3</v>
      </c>
      <c r="H199" s="41">
        <v>1.2212360550000001</v>
      </c>
      <c r="I199" s="1"/>
      <c r="J199" s="1"/>
      <c r="K199" s="1"/>
      <c r="L199" s="1"/>
    </row>
    <row r="200" spans="1:12" ht="14.4">
      <c r="A200" s="43">
        <v>44470</v>
      </c>
      <c r="B200" s="37">
        <v>145.199997</v>
      </c>
      <c r="C200" s="37">
        <v>149.64999399999999</v>
      </c>
      <c r="D200" s="37">
        <v>144.10000600000001</v>
      </c>
      <c r="E200" s="38">
        <v>146.25</v>
      </c>
      <c r="F200" s="39">
        <v>141.03694200000001</v>
      </c>
      <c r="G200" s="42">
        <v>1.2037989000000001E-2</v>
      </c>
      <c r="H200" s="41">
        <v>1.303739067</v>
      </c>
      <c r="I200" s="1"/>
      <c r="J200" s="1"/>
      <c r="K200" s="1"/>
      <c r="L200" s="1"/>
    </row>
    <row r="201" spans="1:12" ht="14.4">
      <c r="A201" s="43">
        <v>44473</v>
      </c>
      <c r="B201" s="37">
        <v>147.800003</v>
      </c>
      <c r="C201" s="37">
        <v>148.5</v>
      </c>
      <c r="D201" s="37">
        <v>147</v>
      </c>
      <c r="E201" s="38">
        <v>147.60000600000001</v>
      </c>
      <c r="F201" s="39">
        <v>142.33883700000001</v>
      </c>
      <c r="G201" s="42">
        <v>9.1885349999999994E-3</v>
      </c>
      <c r="H201" s="41">
        <v>1.3673849520000001</v>
      </c>
      <c r="I201" s="1"/>
      <c r="J201" s="1"/>
      <c r="K201" s="1"/>
      <c r="L201" s="1"/>
    </row>
    <row r="202" spans="1:12" ht="14.4">
      <c r="A202" s="43">
        <v>44474</v>
      </c>
      <c r="B202" s="37">
        <v>150</v>
      </c>
      <c r="C202" s="37">
        <v>164.60000600000001</v>
      </c>
      <c r="D202" s="37">
        <v>149</v>
      </c>
      <c r="E202" s="38">
        <v>163.64999399999999</v>
      </c>
      <c r="F202" s="39">
        <v>157.816711</v>
      </c>
      <c r="G202" s="42">
        <v>0.103223911</v>
      </c>
      <c r="H202" s="41">
        <v>2.1240534919999998</v>
      </c>
      <c r="I202" s="1"/>
      <c r="J202" s="1"/>
      <c r="K202" s="1"/>
      <c r="L202" s="1"/>
    </row>
    <row r="203" spans="1:12" ht="14.4">
      <c r="A203" s="43">
        <v>44475</v>
      </c>
      <c r="B203" s="37">
        <v>166</v>
      </c>
      <c r="C203" s="37">
        <v>172.75</v>
      </c>
      <c r="D203" s="37">
        <v>165.800003</v>
      </c>
      <c r="E203" s="38">
        <v>168.10000600000001</v>
      </c>
      <c r="F203" s="39">
        <v>162.10810900000001</v>
      </c>
      <c r="G203" s="42">
        <v>2.6829149E-2</v>
      </c>
      <c r="H203" s="41">
        <v>2.3338475409999999</v>
      </c>
      <c r="I203" s="1"/>
      <c r="J203" s="1"/>
      <c r="K203" s="1"/>
      <c r="L203" s="1"/>
    </row>
    <row r="204" spans="1:12" ht="14.4">
      <c r="A204" s="43">
        <v>44476</v>
      </c>
      <c r="B204" s="37">
        <v>170.14999399999999</v>
      </c>
      <c r="C204" s="37">
        <v>170.14999399999999</v>
      </c>
      <c r="D204" s="37">
        <v>159.5</v>
      </c>
      <c r="E204" s="38">
        <v>160.39999399999999</v>
      </c>
      <c r="F204" s="39">
        <v>154.68255600000001</v>
      </c>
      <c r="G204" s="42">
        <v>-4.6888460999999999E-2</v>
      </c>
      <c r="H204" s="41">
        <v>1.97083371</v>
      </c>
      <c r="I204" s="1"/>
      <c r="J204" s="1"/>
      <c r="K204" s="1"/>
      <c r="L204" s="1"/>
    </row>
    <row r="205" spans="1:12" ht="14.4">
      <c r="A205" s="43">
        <v>44477</v>
      </c>
      <c r="B205" s="37">
        <v>163.89999399999999</v>
      </c>
      <c r="C205" s="37">
        <v>166.60000600000001</v>
      </c>
      <c r="D205" s="37">
        <v>160.5</v>
      </c>
      <c r="E205" s="38">
        <v>160.949997</v>
      </c>
      <c r="F205" s="39">
        <v>155.21296699999999</v>
      </c>
      <c r="G205" s="42">
        <v>3.4231629999999999E-3</v>
      </c>
      <c r="H205" s="41">
        <v>1.996763971</v>
      </c>
      <c r="I205" s="1"/>
      <c r="J205" s="1"/>
      <c r="K205" s="1"/>
      <c r="L205" s="1"/>
    </row>
    <row r="206" spans="1:12" ht="14.4">
      <c r="A206" s="36">
        <v>44480</v>
      </c>
      <c r="B206" s="37">
        <v>163.75</v>
      </c>
      <c r="C206" s="37">
        <v>166.199997</v>
      </c>
      <c r="D206" s="37">
        <v>162.699997</v>
      </c>
      <c r="E206" s="38">
        <v>165</v>
      </c>
      <c r="F206" s="39">
        <v>159.118607</v>
      </c>
      <c r="G206" s="42">
        <v>2.4851726000000001E-2</v>
      </c>
      <c r="H206" s="41">
        <v>2.187699426</v>
      </c>
      <c r="I206" s="1"/>
      <c r="J206" s="1"/>
      <c r="K206" s="1"/>
      <c r="L206" s="1"/>
    </row>
    <row r="207" spans="1:12" ht="14.4">
      <c r="A207" s="36">
        <v>44481</v>
      </c>
      <c r="B207" s="37">
        <v>165.10000600000001</v>
      </c>
      <c r="C207" s="37">
        <v>165.85000600000001</v>
      </c>
      <c r="D207" s="37">
        <v>162.75</v>
      </c>
      <c r="E207" s="38">
        <v>163.550003</v>
      </c>
      <c r="F207" s="39">
        <v>157.720291</v>
      </c>
      <c r="G207" s="42">
        <v>-8.826726E-3</v>
      </c>
      <c r="H207" s="41">
        <v>2.1193397969999999</v>
      </c>
      <c r="I207" s="1"/>
      <c r="J207" s="1"/>
      <c r="K207" s="1"/>
      <c r="L207" s="1"/>
    </row>
    <row r="208" spans="1:12" ht="14.4">
      <c r="A208" s="36">
        <v>44482</v>
      </c>
      <c r="B208" s="37">
        <v>163.64999399999999</v>
      </c>
      <c r="C208" s="37">
        <v>163.800003</v>
      </c>
      <c r="D208" s="37">
        <v>159.699997</v>
      </c>
      <c r="E208" s="38">
        <v>160</v>
      </c>
      <c r="F208" s="39">
        <v>154.296829</v>
      </c>
      <c r="G208" s="42">
        <v>-2.1944946E-2</v>
      </c>
      <c r="H208" s="41">
        <v>1.951976631</v>
      </c>
      <c r="I208" s="1"/>
      <c r="J208" s="1"/>
      <c r="K208" s="1"/>
      <c r="L208" s="1"/>
    </row>
    <row r="209" spans="1:12" ht="14.4">
      <c r="A209" s="36">
        <v>44483</v>
      </c>
      <c r="B209" s="37">
        <v>161</v>
      </c>
      <c r="C209" s="37">
        <v>161.75</v>
      </c>
      <c r="D209" s="37">
        <v>158.64999399999999</v>
      </c>
      <c r="E209" s="38">
        <v>159.050003</v>
      </c>
      <c r="F209" s="39">
        <v>153.38069200000001</v>
      </c>
      <c r="G209" s="42">
        <v>-5.9551939999999996E-3</v>
      </c>
      <c r="H209" s="41">
        <v>1.90718934</v>
      </c>
      <c r="I209" s="1"/>
      <c r="J209" s="1"/>
      <c r="K209" s="1"/>
      <c r="L209" s="1"/>
    </row>
    <row r="210" spans="1:12" ht="14.4">
      <c r="A210" s="36">
        <v>44487</v>
      </c>
      <c r="B210" s="37">
        <v>163.75</v>
      </c>
      <c r="C210" s="37">
        <v>165.5</v>
      </c>
      <c r="D210" s="37">
        <v>161.199997</v>
      </c>
      <c r="E210" s="38">
        <v>162.10000600000001</v>
      </c>
      <c r="F210" s="39">
        <v>156.32197600000001</v>
      </c>
      <c r="G210" s="42">
        <v>1.8994815000000002E-2</v>
      </c>
      <c r="H210" s="41">
        <v>2.0509802170000002</v>
      </c>
      <c r="I210" s="1"/>
      <c r="J210" s="1"/>
      <c r="K210" s="1"/>
      <c r="L210" s="1"/>
    </row>
    <row r="211" spans="1:12" ht="14.4">
      <c r="A211" s="36">
        <v>44488</v>
      </c>
      <c r="B211" s="37">
        <v>163.5</v>
      </c>
      <c r="C211" s="37">
        <v>163.5</v>
      </c>
      <c r="D211" s="37">
        <v>158</v>
      </c>
      <c r="E211" s="38">
        <v>158.60000600000001</v>
      </c>
      <c r="F211" s="39">
        <v>152.946732</v>
      </c>
      <c r="G211" s="42">
        <v>-2.1828125E-2</v>
      </c>
      <c r="H211" s="41">
        <v>1.8859742900000001</v>
      </c>
      <c r="I211" s="1"/>
      <c r="J211" s="1"/>
      <c r="K211" s="1"/>
      <c r="L211" s="1"/>
    </row>
    <row r="212" spans="1:12" ht="14.4">
      <c r="A212" s="36">
        <v>44489</v>
      </c>
      <c r="B212" s="37">
        <v>159.25</v>
      </c>
      <c r="C212" s="37">
        <v>159.35000600000001</v>
      </c>
      <c r="D212" s="37">
        <v>153.64999399999999</v>
      </c>
      <c r="E212" s="38">
        <v>154.89999399999999</v>
      </c>
      <c r="F212" s="39">
        <v>149.37861599999999</v>
      </c>
      <c r="G212" s="42">
        <v>-2.3605574000000001E-2</v>
      </c>
      <c r="H212" s="41">
        <v>1.7115394079999999</v>
      </c>
      <c r="I212" s="1"/>
      <c r="J212" s="1"/>
      <c r="K212" s="1"/>
      <c r="L212" s="1"/>
    </row>
    <row r="213" spans="1:12" ht="14.4">
      <c r="A213" s="36">
        <v>44490</v>
      </c>
      <c r="B213" s="37">
        <v>157.60000600000001</v>
      </c>
      <c r="C213" s="37">
        <v>160.300003</v>
      </c>
      <c r="D213" s="37">
        <v>154.550003</v>
      </c>
      <c r="E213" s="38">
        <v>155</v>
      </c>
      <c r="F213" s="39">
        <v>149.47505200000001</v>
      </c>
      <c r="G213" s="42">
        <v>6.4537299999999998E-4</v>
      </c>
      <c r="H213" s="41">
        <v>1.716253885</v>
      </c>
      <c r="I213" s="1"/>
      <c r="J213" s="1"/>
      <c r="K213" s="1"/>
      <c r="L213" s="1"/>
    </row>
    <row r="214" spans="1:12" ht="14.4">
      <c r="A214" s="36">
        <v>44491</v>
      </c>
      <c r="B214" s="37">
        <v>157</v>
      </c>
      <c r="C214" s="37">
        <v>158.35000600000001</v>
      </c>
      <c r="D214" s="37">
        <v>154.5</v>
      </c>
      <c r="E214" s="38">
        <v>157.050003</v>
      </c>
      <c r="F214" s="39">
        <v>151.45198099999999</v>
      </c>
      <c r="G214" s="42">
        <v>1.3139115E-2</v>
      </c>
      <c r="H214" s="41">
        <v>1.8129002320000001</v>
      </c>
      <c r="I214" s="1"/>
      <c r="J214" s="1"/>
      <c r="K214" s="1"/>
      <c r="L214" s="1"/>
    </row>
    <row r="215" spans="1:12" ht="14.4">
      <c r="A215" s="36">
        <v>44494</v>
      </c>
      <c r="B215" s="37">
        <v>159</v>
      </c>
      <c r="C215" s="37">
        <v>162.949997</v>
      </c>
      <c r="D215" s="37">
        <v>158.89999399999999</v>
      </c>
      <c r="E215" s="38">
        <v>161.39999399999999</v>
      </c>
      <c r="F215" s="39">
        <v>155.64691199999999</v>
      </c>
      <c r="G215" s="42">
        <v>2.7321439999999999E-2</v>
      </c>
      <c r="H215" s="41">
        <v>2.0179782880000001</v>
      </c>
      <c r="I215" s="1"/>
      <c r="J215" s="1"/>
      <c r="K215" s="1"/>
      <c r="L215" s="1"/>
    </row>
    <row r="216" spans="1:12" ht="14.4">
      <c r="A216" s="36">
        <v>44495</v>
      </c>
      <c r="B216" s="37">
        <v>163.550003</v>
      </c>
      <c r="C216" s="37">
        <v>163.949997</v>
      </c>
      <c r="D216" s="37">
        <v>160.300003</v>
      </c>
      <c r="E216" s="38">
        <v>163.10000600000001</v>
      </c>
      <c r="F216" s="39">
        <v>157.28633099999999</v>
      </c>
      <c r="G216" s="42">
        <v>1.0477851E-2</v>
      </c>
      <c r="H216" s="41">
        <v>2.0981247459999999</v>
      </c>
      <c r="I216" s="1"/>
      <c r="J216" s="1"/>
      <c r="K216" s="1"/>
      <c r="L216" s="1"/>
    </row>
    <row r="217" spans="1:12" ht="14.4">
      <c r="A217" s="36">
        <v>44496</v>
      </c>
      <c r="B217" s="37">
        <v>163.10000600000001</v>
      </c>
      <c r="C217" s="37">
        <v>163.60000600000001</v>
      </c>
      <c r="D217" s="37">
        <v>157</v>
      </c>
      <c r="E217" s="38">
        <v>157.89999399999999</v>
      </c>
      <c r="F217" s="39">
        <v>152.271683</v>
      </c>
      <c r="G217" s="42">
        <v>-3.2401594999999998E-2</v>
      </c>
      <c r="H217" s="41">
        <v>1.852973094</v>
      </c>
      <c r="I217" s="1"/>
      <c r="J217" s="1"/>
      <c r="K217" s="1"/>
      <c r="L217" s="1"/>
    </row>
    <row r="218" spans="1:12" ht="14.4">
      <c r="A218" s="36">
        <v>44497</v>
      </c>
      <c r="B218" s="37">
        <v>150</v>
      </c>
      <c r="C218" s="37">
        <v>156.85000600000001</v>
      </c>
      <c r="D218" s="37">
        <v>148.699997</v>
      </c>
      <c r="E218" s="38">
        <v>150.199997</v>
      </c>
      <c r="F218" s="39">
        <v>144.846146</v>
      </c>
      <c r="G218" s="42">
        <v>-4.9994196999999997E-2</v>
      </c>
      <c r="H218" s="41">
        <v>1.4899600449999999</v>
      </c>
      <c r="I218" s="1"/>
      <c r="J218" s="1"/>
      <c r="K218" s="1"/>
      <c r="L218" s="1"/>
    </row>
    <row r="219" spans="1:12" ht="14.4">
      <c r="A219" s="36">
        <v>44498</v>
      </c>
      <c r="B219" s="37">
        <v>149.89999399999999</v>
      </c>
      <c r="C219" s="37">
        <v>151.85000600000001</v>
      </c>
      <c r="D219" s="37">
        <v>146</v>
      </c>
      <c r="E219" s="38">
        <v>149.050003</v>
      </c>
      <c r="F219" s="39">
        <v>143.73713699999999</v>
      </c>
      <c r="G219" s="42">
        <v>-7.6859229999999999E-3</v>
      </c>
      <c r="H219" s="41">
        <v>1.4357437989999999</v>
      </c>
      <c r="I219" s="1"/>
      <c r="J219" s="1"/>
      <c r="K219" s="1"/>
      <c r="L219" s="1"/>
    </row>
    <row r="220" spans="1:12" ht="14.4">
      <c r="A220" s="43">
        <v>44501</v>
      </c>
      <c r="B220" s="37">
        <v>150</v>
      </c>
      <c r="C220" s="37">
        <v>153.60000600000001</v>
      </c>
      <c r="D220" s="37">
        <v>148.39999399999999</v>
      </c>
      <c r="E220" s="38">
        <v>153.14999399999999</v>
      </c>
      <c r="F220" s="39">
        <v>147.69099399999999</v>
      </c>
      <c r="G220" s="42">
        <v>2.7136019000000001E-2</v>
      </c>
      <c r="H220" s="41">
        <v>1.629036444</v>
      </c>
      <c r="I220" s="1"/>
      <c r="J220" s="1"/>
      <c r="K220" s="1"/>
      <c r="L220" s="1"/>
    </row>
    <row r="221" spans="1:12" ht="14.4">
      <c r="A221" s="43">
        <v>44502</v>
      </c>
      <c r="B221" s="37">
        <v>153.949997</v>
      </c>
      <c r="C221" s="37">
        <v>154.800003</v>
      </c>
      <c r="D221" s="37">
        <v>151.35000600000001</v>
      </c>
      <c r="E221" s="38">
        <v>152.949997</v>
      </c>
      <c r="F221" s="39">
        <v>147.49812299999999</v>
      </c>
      <c r="G221" s="42">
        <v>-1.3067619999999999E-3</v>
      </c>
      <c r="H221" s="41">
        <v>1.6196075379999999</v>
      </c>
      <c r="I221" s="1"/>
      <c r="J221" s="1"/>
      <c r="K221" s="1"/>
      <c r="L221" s="1"/>
    </row>
    <row r="222" spans="1:12" ht="14.4">
      <c r="A222" s="43">
        <v>44503</v>
      </c>
      <c r="B222" s="37">
        <v>151.199997</v>
      </c>
      <c r="C222" s="37">
        <v>154.199997</v>
      </c>
      <c r="D222" s="37">
        <v>149.800003</v>
      </c>
      <c r="E222" s="38">
        <v>152</v>
      </c>
      <c r="F222" s="39">
        <v>146.581985</v>
      </c>
      <c r="G222" s="42">
        <v>-6.2305540000000001E-3</v>
      </c>
      <c r="H222" s="41">
        <v>1.5748201980000001</v>
      </c>
      <c r="I222" s="1"/>
      <c r="J222" s="1"/>
      <c r="K222" s="1"/>
      <c r="L222" s="1"/>
    </row>
    <row r="223" spans="1:12" ht="14.4">
      <c r="A223" s="43">
        <v>44504</v>
      </c>
      <c r="B223" s="37">
        <v>152</v>
      </c>
      <c r="C223" s="37">
        <v>152.85000600000001</v>
      </c>
      <c r="D223" s="37">
        <v>151.25</v>
      </c>
      <c r="E223" s="38">
        <v>152.050003</v>
      </c>
      <c r="F223" s="39">
        <v>146.63020299999999</v>
      </c>
      <c r="G223" s="42">
        <v>3.28895E-4</v>
      </c>
      <c r="H223" s="41">
        <v>1.577177437</v>
      </c>
      <c r="I223" s="1"/>
      <c r="J223" s="1"/>
      <c r="K223" s="1"/>
      <c r="L223" s="1"/>
    </row>
    <row r="224" spans="1:12" ht="14.4">
      <c r="A224" s="43">
        <v>44508</v>
      </c>
      <c r="B224" s="37">
        <v>152.949997</v>
      </c>
      <c r="C224" s="37">
        <v>155.550003</v>
      </c>
      <c r="D224" s="37">
        <v>151.699997</v>
      </c>
      <c r="E224" s="38">
        <v>154.89999399999999</v>
      </c>
      <c r="F224" s="39">
        <v>149.37861599999999</v>
      </c>
      <c r="G224" s="42">
        <v>1.8570337999999999E-2</v>
      </c>
      <c r="H224" s="41">
        <v>1.7115394079999999</v>
      </c>
      <c r="I224" s="1"/>
      <c r="J224" s="1"/>
      <c r="K224" s="1"/>
      <c r="L224" s="1"/>
    </row>
    <row r="225" spans="1:12" ht="14.4">
      <c r="A225" s="43">
        <v>44509</v>
      </c>
      <c r="B225" s="37">
        <v>156.5</v>
      </c>
      <c r="C225" s="37">
        <v>158.14999399999999</v>
      </c>
      <c r="D225" s="37">
        <v>155</v>
      </c>
      <c r="E225" s="38">
        <v>156.64999399999999</v>
      </c>
      <c r="F225" s="39">
        <v>151.066238</v>
      </c>
      <c r="G225" s="42">
        <v>1.1234272999999999E-2</v>
      </c>
      <c r="H225" s="41">
        <v>1.794042371</v>
      </c>
      <c r="I225" s="1"/>
      <c r="J225" s="1"/>
      <c r="K225" s="1"/>
      <c r="L225" s="1"/>
    </row>
    <row r="226" spans="1:12" ht="14.4">
      <c r="A226" s="36">
        <v>44510</v>
      </c>
      <c r="B226" s="37">
        <v>156.699997</v>
      </c>
      <c r="C226" s="37">
        <v>158.699997</v>
      </c>
      <c r="D226" s="37">
        <v>156.449997</v>
      </c>
      <c r="E226" s="38">
        <v>157.699997</v>
      </c>
      <c r="F226" s="39">
        <v>152.078812</v>
      </c>
      <c r="G226" s="42">
        <v>6.6804840000000004E-3</v>
      </c>
      <c r="H226" s="41">
        <v>1.8435441880000001</v>
      </c>
      <c r="I226" s="1"/>
      <c r="J226" s="1"/>
      <c r="K226" s="1"/>
      <c r="L226" s="1"/>
    </row>
    <row r="227" spans="1:12" ht="14.4">
      <c r="A227" s="36">
        <v>44511</v>
      </c>
      <c r="B227" s="37">
        <v>156.60000600000001</v>
      </c>
      <c r="C227" s="37">
        <v>156.85000600000001</v>
      </c>
      <c r="D227" s="37">
        <v>153.050003</v>
      </c>
      <c r="E227" s="38">
        <v>153.5</v>
      </c>
      <c r="F227" s="39">
        <v>148.02851899999999</v>
      </c>
      <c r="G227" s="42">
        <v>-2.6993935E-2</v>
      </c>
      <c r="H227" s="41">
        <v>1.6455370659999999</v>
      </c>
      <c r="I227" s="1"/>
      <c r="J227" s="1"/>
      <c r="K227" s="1"/>
      <c r="L227" s="1"/>
    </row>
    <row r="228" spans="1:12" ht="14.4">
      <c r="A228" s="36">
        <v>44512</v>
      </c>
      <c r="B228" s="37">
        <v>154</v>
      </c>
      <c r="C228" s="37">
        <v>155.60000600000001</v>
      </c>
      <c r="D228" s="37">
        <v>153.300003</v>
      </c>
      <c r="E228" s="38">
        <v>154.64999399999999</v>
      </c>
      <c r="F228" s="39">
        <v>149.13752700000001</v>
      </c>
      <c r="G228" s="42">
        <v>7.4639290000000002E-3</v>
      </c>
      <c r="H228" s="41">
        <v>1.6997532630000001</v>
      </c>
      <c r="I228" s="1"/>
      <c r="J228" s="1"/>
      <c r="K228" s="1"/>
      <c r="L228" s="1"/>
    </row>
    <row r="229" spans="1:12" ht="14.4">
      <c r="A229" s="36">
        <v>44515</v>
      </c>
      <c r="B229" s="37">
        <v>156.449997</v>
      </c>
      <c r="C229" s="37">
        <v>162.25</v>
      </c>
      <c r="D229" s="37">
        <v>156</v>
      </c>
      <c r="E229" s="38">
        <v>157.800003</v>
      </c>
      <c r="F229" s="39">
        <v>152.17524700000001</v>
      </c>
      <c r="G229" s="42">
        <v>2.0163917E-2</v>
      </c>
      <c r="H229" s="41">
        <v>1.8482586169999999</v>
      </c>
      <c r="I229" s="1"/>
      <c r="J229" s="1"/>
      <c r="K229" s="1"/>
      <c r="L229" s="1"/>
    </row>
    <row r="230" spans="1:12" ht="14.4">
      <c r="A230" s="36">
        <v>44516</v>
      </c>
      <c r="B230" s="37">
        <v>159.39999399999999</v>
      </c>
      <c r="C230" s="37">
        <v>159.699997</v>
      </c>
      <c r="D230" s="37">
        <v>156.800003</v>
      </c>
      <c r="E230" s="38">
        <v>157.14999399999999</v>
      </c>
      <c r="F230" s="39">
        <v>151.548416</v>
      </c>
      <c r="G230" s="42">
        <v>-4.1276459999999996E-3</v>
      </c>
      <c r="H230" s="41">
        <v>1.8176146609999999</v>
      </c>
      <c r="I230" s="1"/>
      <c r="J230" s="1"/>
      <c r="K230" s="1"/>
      <c r="L230" s="1"/>
    </row>
    <row r="231" spans="1:12" ht="14.4">
      <c r="A231" s="36">
        <v>44517</v>
      </c>
      <c r="B231" s="37">
        <v>157</v>
      </c>
      <c r="C231" s="37">
        <v>159.25</v>
      </c>
      <c r="D231" s="37">
        <v>156.60000600000001</v>
      </c>
      <c r="E231" s="38">
        <v>157.39999399999999</v>
      </c>
      <c r="F231" s="39">
        <v>151.78950499999999</v>
      </c>
      <c r="G231" s="42">
        <v>1.5895740000000001E-3</v>
      </c>
      <c r="H231" s="41">
        <v>1.8294008049999999</v>
      </c>
      <c r="I231" s="1"/>
      <c r="J231" s="1"/>
      <c r="K231" s="1"/>
      <c r="L231" s="1"/>
    </row>
    <row r="232" spans="1:12" ht="14.4">
      <c r="A232" s="36">
        <v>44518</v>
      </c>
      <c r="B232" s="37">
        <v>157</v>
      </c>
      <c r="C232" s="37">
        <v>157</v>
      </c>
      <c r="D232" s="37">
        <v>153.699997</v>
      </c>
      <c r="E232" s="38">
        <v>154.300003</v>
      </c>
      <c r="F232" s="39">
        <v>148.800003</v>
      </c>
      <c r="G232" s="42">
        <v>-1.9891583000000001E-2</v>
      </c>
      <c r="H232" s="41">
        <v>1.68325269</v>
      </c>
      <c r="I232" s="1"/>
      <c r="J232" s="1"/>
      <c r="K232" s="1"/>
      <c r="L232" s="1"/>
    </row>
    <row r="233" spans="1:12" ht="14.4">
      <c r="A233" s="36">
        <v>44522</v>
      </c>
      <c r="B233" s="37">
        <v>151.25</v>
      </c>
      <c r="C233" s="37">
        <v>153.699997</v>
      </c>
      <c r="D233" s="37">
        <v>146</v>
      </c>
      <c r="E233" s="38">
        <v>146.550003</v>
      </c>
      <c r="F233" s="39">
        <v>146.550003</v>
      </c>
      <c r="G233" s="42">
        <v>-1.5236454999999999E-2</v>
      </c>
      <c r="H233" s="41">
        <v>1.5732566910000001</v>
      </c>
      <c r="I233" s="1"/>
      <c r="J233" s="1"/>
      <c r="K233" s="1"/>
      <c r="L233" s="1"/>
    </row>
    <row r="234" spans="1:12" ht="14.4">
      <c r="A234" s="36">
        <v>44523</v>
      </c>
      <c r="B234" s="37">
        <v>145.800003</v>
      </c>
      <c r="C234" s="37">
        <v>147.699997</v>
      </c>
      <c r="D234" s="37">
        <v>143.39999399999999</v>
      </c>
      <c r="E234" s="38">
        <v>146.699997</v>
      </c>
      <c r="F234" s="39">
        <v>146.699997</v>
      </c>
      <c r="G234" s="42">
        <v>1.022977E-3</v>
      </c>
      <c r="H234" s="41">
        <v>1.580589464</v>
      </c>
      <c r="I234" s="1"/>
      <c r="J234" s="1"/>
      <c r="K234" s="1"/>
      <c r="L234" s="1"/>
    </row>
    <row r="235" spans="1:12" ht="14.4">
      <c r="A235" s="36">
        <v>44524</v>
      </c>
      <c r="B235" s="37">
        <v>149</v>
      </c>
      <c r="C235" s="37">
        <v>155.85000600000001</v>
      </c>
      <c r="D235" s="37">
        <v>149</v>
      </c>
      <c r="E235" s="38">
        <v>153.449997</v>
      </c>
      <c r="F235" s="39">
        <v>153.449997</v>
      </c>
      <c r="G235" s="42">
        <v>4.4985097000000002E-2</v>
      </c>
      <c r="H235" s="41">
        <v>1.9105774609999999</v>
      </c>
      <c r="I235" s="1"/>
      <c r="J235" s="1"/>
      <c r="K235" s="1"/>
      <c r="L235" s="1"/>
    </row>
    <row r="236" spans="1:12" ht="14.4">
      <c r="A236" s="36">
        <v>44525</v>
      </c>
      <c r="B236" s="37">
        <v>154</v>
      </c>
      <c r="C236" s="37">
        <v>156</v>
      </c>
      <c r="D236" s="37">
        <v>152.550003</v>
      </c>
      <c r="E236" s="38">
        <v>155.10000600000001</v>
      </c>
      <c r="F236" s="39">
        <v>155.10000600000001</v>
      </c>
      <c r="G236" s="42">
        <v>1.0695346999999999E-2</v>
      </c>
      <c r="H236" s="41">
        <v>1.9912416340000001</v>
      </c>
      <c r="I236" s="1"/>
      <c r="J236" s="1"/>
      <c r="K236" s="1"/>
      <c r="L236" s="1"/>
    </row>
    <row r="237" spans="1:12" ht="14.4">
      <c r="A237" s="36">
        <v>44526</v>
      </c>
      <c r="B237" s="37">
        <v>152.25</v>
      </c>
      <c r="C237" s="37">
        <v>152.25</v>
      </c>
      <c r="D237" s="37">
        <v>146.25</v>
      </c>
      <c r="E237" s="38">
        <v>147.10000600000001</v>
      </c>
      <c r="F237" s="39">
        <v>147.10000600000001</v>
      </c>
      <c r="G237" s="42">
        <v>-5.2957440000000001E-2</v>
      </c>
      <c r="H237" s="41">
        <v>1.600144748</v>
      </c>
      <c r="I237" s="1"/>
      <c r="J237" s="1"/>
      <c r="K237" s="1"/>
      <c r="L237" s="1"/>
    </row>
    <row r="238" spans="1:12" ht="14.4">
      <c r="A238" s="36">
        <v>44529</v>
      </c>
      <c r="B238" s="37">
        <v>145</v>
      </c>
      <c r="C238" s="37">
        <v>146.050003</v>
      </c>
      <c r="D238" s="37">
        <v>141.89999399999999</v>
      </c>
      <c r="E238" s="38">
        <v>144.10000600000001</v>
      </c>
      <c r="F238" s="39">
        <v>144.10000600000001</v>
      </c>
      <c r="G238" s="42">
        <v>-2.0605123999999999E-2</v>
      </c>
      <c r="H238" s="41">
        <v>1.4534834160000001</v>
      </c>
      <c r="I238" s="1"/>
      <c r="J238" s="1"/>
      <c r="K238" s="1"/>
      <c r="L238" s="1"/>
    </row>
    <row r="239" spans="1:12" ht="14.4">
      <c r="A239" s="36">
        <v>44530</v>
      </c>
      <c r="B239" s="37">
        <v>143.35000600000001</v>
      </c>
      <c r="C239" s="37">
        <v>147.75</v>
      </c>
      <c r="D239" s="37">
        <v>141.10000600000001</v>
      </c>
      <c r="E239" s="38">
        <v>142.10000600000001</v>
      </c>
      <c r="F239" s="39">
        <v>142.10000600000001</v>
      </c>
      <c r="G239" s="42">
        <v>-1.3976466999999999E-2</v>
      </c>
      <c r="H239" s="41">
        <v>1.355709195</v>
      </c>
      <c r="I239" s="1"/>
      <c r="J239" s="1"/>
      <c r="K239" s="1"/>
      <c r="L239" s="1"/>
    </row>
    <row r="240" spans="1:12" ht="14.4">
      <c r="A240" s="43">
        <v>44531</v>
      </c>
      <c r="B240" s="37">
        <v>142.39999399999999</v>
      </c>
      <c r="C240" s="37">
        <v>143.64999399999999</v>
      </c>
      <c r="D240" s="37">
        <v>139.64999399999999</v>
      </c>
      <c r="E240" s="38">
        <v>142.25</v>
      </c>
      <c r="F240" s="39">
        <v>142.25</v>
      </c>
      <c r="G240" s="42">
        <v>1.0549960000000001E-3</v>
      </c>
      <c r="H240" s="41">
        <v>1.3630419680000001</v>
      </c>
      <c r="I240" s="1"/>
      <c r="J240" s="1"/>
      <c r="K240" s="1"/>
      <c r="L240" s="1"/>
    </row>
    <row r="241" spans="1:12" ht="14.4">
      <c r="A241" s="43">
        <v>44532</v>
      </c>
      <c r="B241" s="37">
        <v>140.5</v>
      </c>
      <c r="C241" s="37">
        <v>144.64999399999999</v>
      </c>
      <c r="D241" s="37">
        <v>140.39999399999999</v>
      </c>
      <c r="E241" s="38">
        <v>144</v>
      </c>
      <c r="F241" s="39">
        <v>144</v>
      </c>
      <c r="G241" s="42">
        <v>1.2227227E-2</v>
      </c>
      <c r="H241" s="41">
        <v>1.4485944120000001</v>
      </c>
      <c r="I241" s="1"/>
      <c r="J241" s="1"/>
      <c r="K241" s="1"/>
      <c r="L241" s="1"/>
    </row>
    <row r="242" spans="1:12" ht="14.4">
      <c r="A242" s="43">
        <v>44533</v>
      </c>
      <c r="B242" s="37">
        <v>144</v>
      </c>
      <c r="C242" s="37">
        <v>146.85000600000001</v>
      </c>
      <c r="D242" s="37">
        <v>143.14999399999999</v>
      </c>
      <c r="E242" s="38">
        <v>145.89999399999999</v>
      </c>
      <c r="F242" s="39">
        <v>145.89999399999999</v>
      </c>
      <c r="G242" s="42">
        <v>1.3108115E-2</v>
      </c>
      <c r="H242" s="41">
        <v>1.5414796289999999</v>
      </c>
      <c r="I242" s="1"/>
      <c r="J242" s="1"/>
      <c r="K242" s="1"/>
      <c r="L242" s="1"/>
    </row>
    <row r="243" spans="1:12" ht="14.4">
      <c r="A243" s="43">
        <v>44536</v>
      </c>
      <c r="B243" s="37">
        <v>145.800003</v>
      </c>
      <c r="C243" s="37">
        <v>145.85000600000001</v>
      </c>
      <c r="D243" s="37">
        <v>142.75</v>
      </c>
      <c r="E243" s="38">
        <v>143.35000600000001</v>
      </c>
      <c r="F243" s="39">
        <v>143.35000600000001</v>
      </c>
      <c r="G243" s="42">
        <v>-1.7632180000000001E-2</v>
      </c>
      <c r="H243" s="41">
        <v>1.4168180829999999</v>
      </c>
      <c r="I243" s="1"/>
      <c r="J243" s="1"/>
      <c r="K243" s="1"/>
      <c r="L243" s="1"/>
    </row>
    <row r="244" spans="1:12" ht="14.4">
      <c r="A244" s="43">
        <v>44537</v>
      </c>
      <c r="B244" s="37">
        <v>145</v>
      </c>
      <c r="C244" s="37">
        <v>146.25</v>
      </c>
      <c r="D244" s="37">
        <v>144.5</v>
      </c>
      <c r="E244" s="38">
        <v>145.89999399999999</v>
      </c>
      <c r="F244" s="39">
        <v>145.89999399999999</v>
      </c>
      <c r="G244" s="42">
        <v>1.7632180000000001E-2</v>
      </c>
      <c r="H244" s="41">
        <v>1.5414796289999999</v>
      </c>
      <c r="I244" s="1"/>
      <c r="J244" s="1"/>
      <c r="K244" s="1"/>
      <c r="L244" s="1"/>
    </row>
    <row r="245" spans="1:12" ht="14.4">
      <c r="A245" s="43">
        <v>44538</v>
      </c>
      <c r="B245" s="37">
        <v>147</v>
      </c>
      <c r="C245" s="37">
        <v>150.35000600000001</v>
      </c>
      <c r="D245" s="37">
        <v>146.800003</v>
      </c>
      <c r="E245" s="38">
        <v>148.39999399999999</v>
      </c>
      <c r="F245" s="39">
        <v>148.39999399999999</v>
      </c>
      <c r="G245" s="42">
        <v>1.6989876000000001E-2</v>
      </c>
      <c r="H245" s="41">
        <v>1.663697406</v>
      </c>
      <c r="I245" s="1"/>
      <c r="J245" s="1"/>
      <c r="K245" s="1"/>
      <c r="L245" s="1"/>
    </row>
    <row r="246" spans="1:12" ht="14.4">
      <c r="A246" s="43">
        <v>44539</v>
      </c>
      <c r="B246" s="37">
        <v>149.5</v>
      </c>
      <c r="C246" s="37">
        <v>149.89999399999999</v>
      </c>
      <c r="D246" s="37">
        <v>146.35000600000001</v>
      </c>
      <c r="E246" s="38">
        <v>147.35000600000001</v>
      </c>
      <c r="F246" s="39">
        <v>147.35000600000001</v>
      </c>
      <c r="G246" s="42">
        <v>-7.1005399999999998E-3</v>
      </c>
      <c r="H246" s="41">
        <v>1.612366526</v>
      </c>
      <c r="I246" s="1"/>
      <c r="J246" s="1"/>
      <c r="K246" s="1"/>
      <c r="L246" s="1"/>
    </row>
    <row r="247" spans="1:12" ht="14.4">
      <c r="A247" s="36">
        <v>44540</v>
      </c>
      <c r="B247" s="37">
        <v>146.25</v>
      </c>
      <c r="C247" s="37">
        <v>148</v>
      </c>
      <c r="D247" s="37">
        <v>145.550003</v>
      </c>
      <c r="E247" s="38">
        <v>147.550003</v>
      </c>
      <c r="F247" s="44">
        <v>147.550003</v>
      </c>
      <c r="G247" s="42">
        <v>1.356372E-3</v>
      </c>
      <c r="H247" s="41">
        <v>1.622143801</v>
      </c>
      <c r="I247" s="1"/>
      <c r="J247" s="1"/>
      <c r="K247" s="1"/>
      <c r="L247" s="1"/>
    </row>
    <row r="248" spans="1:12" ht="13.2">
      <c r="F248" s="45"/>
      <c r="G248" s="46"/>
      <c r="H248" s="46"/>
    </row>
    <row r="249" spans="1:12" ht="13.2">
      <c r="F249" s="45"/>
      <c r="G249" s="46"/>
      <c r="H249" s="46"/>
    </row>
    <row r="250" spans="1:12" ht="13.2">
      <c r="F250" s="45"/>
      <c r="G250" s="46"/>
      <c r="H250" s="46"/>
    </row>
    <row r="251" spans="1:12" ht="13.2">
      <c r="F251" s="45"/>
      <c r="G251" s="46"/>
      <c r="H251" s="46"/>
    </row>
    <row r="252" spans="1:12" ht="13.2">
      <c r="F252" s="45"/>
      <c r="G252" s="46"/>
      <c r="H252" s="46"/>
    </row>
    <row r="253" spans="1:12" ht="13.2">
      <c r="F253" s="45"/>
      <c r="G253" s="46"/>
      <c r="H253" s="46"/>
    </row>
    <row r="254" spans="1:12" ht="13.2">
      <c r="F254" s="45"/>
      <c r="G254" s="46"/>
      <c r="H254" s="46"/>
    </row>
    <row r="255" spans="1:12" ht="13.2">
      <c r="F255" s="45"/>
      <c r="G255" s="46"/>
      <c r="H255" s="46"/>
    </row>
    <row r="256" spans="1:12" ht="13.2">
      <c r="F256" s="45"/>
      <c r="G256" s="46"/>
      <c r="H256" s="46"/>
    </row>
    <row r="257" spans="6:8" ht="13.2">
      <c r="F257" s="45"/>
      <c r="G257" s="46"/>
      <c r="H257" s="46"/>
    </row>
    <row r="258" spans="6:8" ht="13.2">
      <c r="F258" s="45"/>
      <c r="G258" s="46"/>
      <c r="H258" s="46"/>
    </row>
    <row r="259" spans="6:8" ht="13.2">
      <c r="F259" s="45"/>
      <c r="G259" s="46"/>
      <c r="H259" s="46"/>
    </row>
    <row r="260" spans="6:8" ht="13.2">
      <c r="F260" s="45"/>
      <c r="G260" s="46"/>
      <c r="H260" s="46"/>
    </row>
    <row r="261" spans="6:8" ht="13.2">
      <c r="F261" s="45"/>
      <c r="G261" s="46"/>
      <c r="H261" s="46"/>
    </row>
    <row r="262" spans="6:8" ht="13.2">
      <c r="F262" s="45"/>
      <c r="G262" s="46"/>
      <c r="H262" s="46"/>
    </row>
    <row r="263" spans="6:8" ht="13.2">
      <c r="F263" s="45"/>
      <c r="G263" s="46"/>
      <c r="H263" s="46"/>
    </row>
    <row r="264" spans="6:8" ht="13.2">
      <c r="F264" s="45"/>
      <c r="G264" s="46"/>
      <c r="H264" s="46"/>
    </row>
    <row r="265" spans="6:8" ht="13.2">
      <c r="F265" s="45"/>
      <c r="G265" s="46"/>
      <c r="H265" s="46"/>
    </row>
    <row r="266" spans="6:8" ht="13.2">
      <c r="F266" s="45"/>
      <c r="G266" s="46"/>
      <c r="H266" s="46"/>
    </row>
    <row r="267" spans="6:8" ht="13.2">
      <c r="F267" s="45"/>
      <c r="G267" s="46"/>
      <c r="H267" s="46"/>
    </row>
    <row r="268" spans="6:8" ht="13.2">
      <c r="F268" s="45"/>
      <c r="G268" s="46"/>
      <c r="H268" s="46"/>
    </row>
    <row r="269" spans="6:8" ht="13.2">
      <c r="F269" s="45"/>
      <c r="G269" s="46"/>
      <c r="H269" s="46"/>
    </row>
    <row r="270" spans="6:8" ht="13.2">
      <c r="F270" s="45"/>
      <c r="G270" s="46"/>
      <c r="H270" s="46"/>
    </row>
    <row r="271" spans="6:8" ht="13.2">
      <c r="F271" s="45"/>
      <c r="G271" s="46"/>
      <c r="H271" s="46"/>
    </row>
    <row r="272" spans="6:8" ht="13.2">
      <c r="F272" s="45"/>
      <c r="G272" s="46"/>
      <c r="H272" s="46"/>
    </row>
    <row r="273" spans="6:8" ht="13.2">
      <c r="F273" s="45"/>
      <c r="G273" s="46"/>
      <c r="H273" s="46"/>
    </row>
    <row r="274" spans="6:8" ht="13.2">
      <c r="F274" s="45"/>
      <c r="G274" s="46"/>
      <c r="H274" s="46"/>
    </row>
    <row r="275" spans="6:8" ht="13.2">
      <c r="F275" s="45"/>
      <c r="G275" s="46"/>
      <c r="H275" s="46"/>
    </row>
    <row r="276" spans="6:8" ht="13.2">
      <c r="F276" s="45"/>
      <c r="G276" s="46"/>
      <c r="H276" s="46"/>
    </row>
    <row r="277" spans="6:8" ht="13.2">
      <c r="F277" s="45"/>
      <c r="G277" s="46"/>
      <c r="H277" s="46"/>
    </row>
    <row r="278" spans="6:8" ht="13.2">
      <c r="F278" s="45"/>
      <c r="G278" s="46"/>
      <c r="H278" s="46"/>
    </row>
    <row r="279" spans="6:8" ht="13.2">
      <c r="F279" s="45"/>
      <c r="G279" s="46"/>
      <c r="H279" s="46"/>
    </row>
    <row r="280" spans="6:8" ht="13.2">
      <c r="F280" s="45"/>
      <c r="G280" s="46"/>
      <c r="H280" s="46"/>
    </row>
    <row r="281" spans="6:8" ht="13.2">
      <c r="F281" s="45"/>
      <c r="G281" s="46"/>
      <c r="H281" s="46"/>
    </row>
    <row r="282" spans="6:8" ht="13.2">
      <c r="F282" s="45"/>
      <c r="G282" s="46"/>
      <c r="H282" s="46"/>
    </row>
    <row r="283" spans="6:8" ht="13.2">
      <c r="F283" s="45"/>
      <c r="G283" s="46"/>
      <c r="H283" s="46"/>
    </row>
    <row r="284" spans="6:8" ht="13.2">
      <c r="F284" s="45"/>
      <c r="G284" s="46"/>
      <c r="H284" s="46"/>
    </row>
    <row r="285" spans="6:8" ht="13.2">
      <c r="F285" s="45"/>
      <c r="G285" s="46"/>
      <c r="H285" s="46"/>
    </row>
    <row r="286" spans="6:8" ht="13.2">
      <c r="F286" s="45"/>
      <c r="G286" s="46"/>
      <c r="H286" s="46"/>
    </row>
    <row r="287" spans="6:8" ht="13.2">
      <c r="F287" s="45"/>
      <c r="G287" s="46"/>
      <c r="H287" s="46"/>
    </row>
    <row r="288" spans="6:8" ht="13.2">
      <c r="F288" s="45"/>
      <c r="G288" s="46"/>
      <c r="H288" s="46"/>
    </row>
    <row r="289" spans="6:8" ht="13.2">
      <c r="F289" s="45"/>
      <c r="G289" s="46"/>
      <c r="H289" s="46"/>
    </row>
    <row r="290" spans="6:8" ht="13.2">
      <c r="F290" s="45"/>
      <c r="G290" s="46"/>
      <c r="H290" s="46"/>
    </row>
    <row r="291" spans="6:8" ht="13.2">
      <c r="F291" s="45"/>
      <c r="G291" s="46"/>
      <c r="H291" s="46"/>
    </row>
    <row r="292" spans="6:8" ht="13.2">
      <c r="F292" s="45"/>
      <c r="G292" s="46"/>
      <c r="H292" s="46"/>
    </row>
    <row r="293" spans="6:8" ht="13.2">
      <c r="F293" s="45"/>
      <c r="G293" s="46"/>
      <c r="H293" s="46"/>
    </row>
    <row r="294" spans="6:8" ht="13.2">
      <c r="F294" s="45"/>
      <c r="G294" s="46"/>
      <c r="H294" s="46"/>
    </row>
    <row r="295" spans="6:8" ht="13.2">
      <c r="F295" s="45"/>
      <c r="G295" s="46"/>
      <c r="H295" s="46"/>
    </row>
    <row r="296" spans="6:8" ht="13.2">
      <c r="F296" s="45"/>
      <c r="G296" s="46"/>
      <c r="H296" s="46"/>
    </row>
    <row r="297" spans="6:8" ht="13.2">
      <c r="F297" s="45"/>
      <c r="G297" s="46"/>
      <c r="H297" s="46"/>
    </row>
    <row r="298" spans="6:8" ht="13.2">
      <c r="F298" s="45"/>
      <c r="G298" s="46"/>
      <c r="H298" s="46"/>
    </row>
    <row r="299" spans="6:8" ht="13.2">
      <c r="F299" s="45"/>
      <c r="G299" s="46"/>
      <c r="H299" s="46"/>
    </row>
    <row r="300" spans="6:8" ht="13.2">
      <c r="F300" s="45"/>
      <c r="G300" s="46"/>
      <c r="H300" s="46"/>
    </row>
    <row r="301" spans="6:8" ht="13.2">
      <c r="F301" s="45"/>
      <c r="G301" s="46"/>
      <c r="H301" s="46"/>
    </row>
    <row r="302" spans="6:8" ht="13.2">
      <c r="F302" s="45"/>
      <c r="G302" s="46"/>
      <c r="H302" s="46"/>
    </row>
    <row r="303" spans="6:8" ht="13.2">
      <c r="F303" s="45"/>
      <c r="G303" s="46"/>
      <c r="H303" s="46"/>
    </row>
    <row r="304" spans="6:8" ht="13.2">
      <c r="F304" s="45"/>
      <c r="G304" s="46"/>
      <c r="H304" s="46"/>
    </row>
    <row r="305" spans="6:8" ht="13.2">
      <c r="F305" s="45"/>
      <c r="G305" s="46"/>
      <c r="H305" s="46"/>
    </row>
    <row r="306" spans="6:8" ht="13.2">
      <c r="F306" s="45"/>
      <c r="G306" s="46"/>
      <c r="H306" s="46"/>
    </row>
    <row r="307" spans="6:8" ht="13.2">
      <c r="F307" s="45"/>
      <c r="G307" s="46"/>
      <c r="H307" s="46"/>
    </row>
    <row r="308" spans="6:8" ht="13.2">
      <c r="F308" s="45"/>
      <c r="G308" s="46"/>
      <c r="H308" s="46"/>
    </row>
    <row r="309" spans="6:8" ht="13.2">
      <c r="F309" s="45"/>
      <c r="G309" s="46"/>
      <c r="H309" s="46"/>
    </row>
    <row r="310" spans="6:8" ht="13.2">
      <c r="F310" s="45"/>
      <c r="G310" s="46"/>
      <c r="H310" s="46"/>
    </row>
    <row r="311" spans="6:8" ht="13.2">
      <c r="F311" s="45"/>
      <c r="G311" s="46"/>
      <c r="H311" s="46"/>
    </row>
    <row r="312" spans="6:8" ht="13.2">
      <c r="F312" s="45"/>
      <c r="G312" s="46"/>
      <c r="H312" s="46"/>
    </row>
    <row r="313" spans="6:8" ht="13.2">
      <c r="F313" s="45"/>
      <c r="G313" s="46"/>
      <c r="H313" s="46"/>
    </row>
    <row r="314" spans="6:8" ht="13.2">
      <c r="F314" s="45"/>
      <c r="G314" s="46"/>
      <c r="H314" s="46"/>
    </row>
    <row r="315" spans="6:8" ht="13.2">
      <c r="F315" s="45"/>
      <c r="G315" s="46"/>
      <c r="H315" s="46"/>
    </row>
    <row r="316" spans="6:8" ht="13.2">
      <c r="F316" s="45"/>
      <c r="G316" s="46"/>
      <c r="H316" s="46"/>
    </row>
    <row r="317" spans="6:8" ht="13.2">
      <c r="F317" s="45"/>
      <c r="G317" s="46"/>
      <c r="H317" s="46"/>
    </row>
    <row r="318" spans="6:8" ht="13.2">
      <c r="F318" s="45"/>
      <c r="G318" s="46"/>
      <c r="H318" s="46"/>
    </row>
    <row r="319" spans="6:8" ht="13.2">
      <c r="F319" s="45"/>
      <c r="G319" s="46"/>
      <c r="H319" s="46"/>
    </row>
    <row r="320" spans="6:8" ht="13.2">
      <c r="F320" s="45"/>
      <c r="G320" s="46"/>
      <c r="H320" s="46"/>
    </row>
    <row r="321" spans="6:8" ht="13.2">
      <c r="F321" s="45"/>
      <c r="G321" s="46"/>
      <c r="H321" s="46"/>
    </row>
    <row r="322" spans="6:8" ht="13.2">
      <c r="F322" s="45"/>
      <c r="G322" s="46"/>
      <c r="H322" s="46"/>
    </row>
    <row r="323" spans="6:8" ht="13.2">
      <c r="F323" s="45"/>
      <c r="G323" s="46"/>
      <c r="H323" s="46"/>
    </row>
    <row r="324" spans="6:8" ht="13.2">
      <c r="F324" s="45"/>
      <c r="G324" s="46"/>
      <c r="H324" s="46"/>
    </row>
    <row r="325" spans="6:8" ht="13.2">
      <c r="F325" s="45"/>
      <c r="G325" s="46"/>
      <c r="H325" s="46"/>
    </row>
    <row r="326" spans="6:8" ht="13.2">
      <c r="F326" s="45"/>
      <c r="G326" s="46"/>
      <c r="H326" s="46"/>
    </row>
    <row r="327" spans="6:8" ht="13.2">
      <c r="F327" s="45"/>
      <c r="G327" s="46"/>
      <c r="H327" s="46"/>
    </row>
    <row r="328" spans="6:8" ht="13.2">
      <c r="F328" s="45"/>
      <c r="G328" s="46"/>
      <c r="H328" s="46"/>
    </row>
    <row r="329" spans="6:8" ht="13.2">
      <c r="F329" s="45"/>
      <c r="G329" s="46"/>
      <c r="H329" s="46"/>
    </row>
    <row r="330" spans="6:8" ht="13.2">
      <c r="F330" s="45"/>
      <c r="G330" s="46"/>
      <c r="H330" s="46"/>
    </row>
    <row r="331" spans="6:8" ht="13.2">
      <c r="F331" s="45"/>
      <c r="G331" s="46"/>
      <c r="H331" s="46"/>
    </row>
    <row r="332" spans="6:8" ht="13.2">
      <c r="F332" s="45"/>
      <c r="G332" s="46"/>
      <c r="H332" s="46"/>
    </row>
    <row r="333" spans="6:8" ht="13.2">
      <c r="F333" s="45"/>
      <c r="G333" s="46"/>
      <c r="H333" s="46"/>
    </row>
    <row r="334" spans="6:8" ht="13.2">
      <c r="F334" s="45"/>
      <c r="G334" s="46"/>
      <c r="H334" s="46"/>
    </row>
    <row r="335" spans="6:8" ht="13.2">
      <c r="F335" s="45"/>
      <c r="G335" s="46"/>
      <c r="H335" s="46"/>
    </row>
    <row r="336" spans="6:8" ht="13.2">
      <c r="F336" s="45"/>
      <c r="G336" s="46"/>
      <c r="H336" s="46"/>
    </row>
    <row r="337" spans="6:8" ht="13.2">
      <c r="F337" s="45"/>
      <c r="G337" s="46"/>
      <c r="H337" s="46"/>
    </row>
    <row r="338" spans="6:8" ht="13.2">
      <c r="F338" s="45"/>
      <c r="G338" s="46"/>
      <c r="H338" s="46"/>
    </row>
    <row r="339" spans="6:8" ht="13.2">
      <c r="F339" s="45"/>
      <c r="G339" s="46"/>
      <c r="H339" s="46"/>
    </row>
    <row r="340" spans="6:8" ht="13.2">
      <c r="F340" s="45"/>
      <c r="G340" s="46"/>
      <c r="H340" s="46"/>
    </row>
    <row r="341" spans="6:8" ht="13.2">
      <c r="F341" s="45"/>
      <c r="G341" s="46"/>
      <c r="H341" s="46"/>
    </row>
    <row r="342" spans="6:8" ht="13.2">
      <c r="F342" s="45"/>
      <c r="G342" s="46"/>
      <c r="H342" s="46"/>
    </row>
    <row r="343" spans="6:8" ht="13.2">
      <c r="F343" s="45"/>
      <c r="G343" s="46"/>
      <c r="H343" s="46"/>
    </row>
    <row r="344" spans="6:8" ht="13.2">
      <c r="F344" s="45"/>
      <c r="G344" s="46"/>
      <c r="H344" s="46"/>
    </row>
    <row r="345" spans="6:8" ht="13.2">
      <c r="F345" s="45"/>
      <c r="G345" s="46"/>
      <c r="H345" s="46"/>
    </row>
    <row r="346" spans="6:8" ht="13.2">
      <c r="F346" s="45"/>
      <c r="G346" s="46"/>
      <c r="H346" s="46"/>
    </row>
    <row r="347" spans="6:8" ht="13.2">
      <c r="F347" s="45"/>
      <c r="G347" s="46"/>
      <c r="H347" s="46"/>
    </row>
    <row r="348" spans="6:8" ht="13.2">
      <c r="F348" s="45"/>
      <c r="G348" s="46"/>
      <c r="H348" s="46"/>
    </row>
    <row r="349" spans="6:8" ht="13.2">
      <c r="F349" s="45"/>
      <c r="G349" s="46"/>
      <c r="H349" s="46"/>
    </row>
    <row r="350" spans="6:8" ht="13.2">
      <c r="F350" s="45"/>
      <c r="G350" s="46"/>
      <c r="H350" s="46"/>
    </row>
    <row r="351" spans="6:8" ht="13.2">
      <c r="F351" s="45"/>
      <c r="G351" s="46"/>
      <c r="H351" s="46"/>
    </row>
    <row r="352" spans="6:8" ht="13.2">
      <c r="F352" s="45"/>
      <c r="G352" s="46"/>
      <c r="H352" s="46"/>
    </row>
    <row r="353" spans="6:8" ht="13.2">
      <c r="F353" s="45"/>
      <c r="G353" s="46"/>
      <c r="H353" s="46"/>
    </row>
    <row r="354" spans="6:8" ht="13.2">
      <c r="F354" s="45"/>
      <c r="G354" s="46"/>
      <c r="H354" s="46"/>
    </row>
    <row r="355" spans="6:8" ht="13.2">
      <c r="F355" s="45"/>
      <c r="G355" s="46"/>
      <c r="H355" s="46"/>
    </row>
    <row r="356" spans="6:8" ht="13.2">
      <c r="F356" s="45"/>
      <c r="G356" s="46"/>
      <c r="H356" s="46"/>
    </row>
    <row r="357" spans="6:8" ht="13.2">
      <c r="F357" s="45"/>
      <c r="G357" s="46"/>
      <c r="H357" s="46"/>
    </row>
    <row r="358" spans="6:8" ht="13.2">
      <c r="F358" s="45"/>
      <c r="G358" s="46"/>
      <c r="H358" s="46"/>
    </row>
    <row r="359" spans="6:8" ht="13.2">
      <c r="F359" s="45"/>
      <c r="G359" s="46"/>
      <c r="H359" s="46"/>
    </row>
    <row r="360" spans="6:8" ht="13.2">
      <c r="F360" s="45"/>
      <c r="G360" s="46"/>
      <c r="H360" s="46"/>
    </row>
    <row r="361" spans="6:8" ht="13.2">
      <c r="F361" s="45"/>
      <c r="G361" s="46"/>
      <c r="H361" s="46"/>
    </row>
    <row r="362" spans="6:8" ht="13.2">
      <c r="F362" s="45"/>
      <c r="G362" s="46"/>
      <c r="H362" s="46"/>
    </row>
    <row r="363" spans="6:8" ht="13.2">
      <c r="F363" s="45"/>
      <c r="G363" s="46"/>
      <c r="H363" s="46"/>
    </row>
    <row r="364" spans="6:8" ht="13.2">
      <c r="F364" s="45"/>
      <c r="G364" s="46"/>
      <c r="H364" s="46"/>
    </row>
    <row r="365" spans="6:8" ht="13.2">
      <c r="F365" s="45"/>
      <c r="G365" s="46"/>
      <c r="H365" s="46"/>
    </row>
    <row r="366" spans="6:8" ht="13.2">
      <c r="F366" s="45"/>
      <c r="G366" s="46"/>
      <c r="H366" s="46"/>
    </row>
    <row r="367" spans="6:8" ht="13.2">
      <c r="F367" s="45"/>
      <c r="G367" s="46"/>
      <c r="H367" s="46"/>
    </row>
    <row r="368" spans="6:8" ht="13.2">
      <c r="F368" s="45"/>
      <c r="G368" s="46"/>
      <c r="H368" s="46"/>
    </row>
    <row r="369" spans="6:8" ht="13.2">
      <c r="F369" s="45"/>
      <c r="G369" s="46"/>
      <c r="H369" s="46"/>
    </row>
    <row r="370" spans="6:8" ht="13.2">
      <c r="F370" s="45"/>
      <c r="G370" s="46"/>
      <c r="H370" s="46"/>
    </row>
    <row r="371" spans="6:8" ht="13.2">
      <c r="F371" s="45"/>
      <c r="G371" s="46"/>
      <c r="H371" s="46"/>
    </row>
    <row r="372" spans="6:8" ht="13.2">
      <c r="F372" s="45"/>
      <c r="G372" s="46"/>
      <c r="H372" s="46"/>
    </row>
    <row r="373" spans="6:8" ht="13.2">
      <c r="F373" s="45"/>
      <c r="G373" s="46"/>
      <c r="H373" s="46"/>
    </row>
    <row r="374" spans="6:8" ht="13.2">
      <c r="F374" s="45"/>
      <c r="G374" s="46"/>
      <c r="H374" s="46"/>
    </row>
    <row r="375" spans="6:8" ht="13.2">
      <c r="F375" s="45"/>
      <c r="G375" s="46"/>
      <c r="H375" s="46"/>
    </row>
    <row r="376" spans="6:8" ht="13.2">
      <c r="F376" s="45"/>
      <c r="G376" s="46"/>
      <c r="H376" s="46"/>
    </row>
    <row r="377" spans="6:8" ht="13.2">
      <c r="F377" s="45"/>
      <c r="G377" s="46"/>
      <c r="H377" s="46"/>
    </row>
    <row r="378" spans="6:8" ht="13.2">
      <c r="F378" s="45"/>
      <c r="G378" s="46"/>
      <c r="H378" s="46"/>
    </row>
    <row r="379" spans="6:8" ht="13.2">
      <c r="F379" s="45"/>
      <c r="G379" s="46"/>
      <c r="H379" s="46"/>
    </row>
    <row r="380" spans="6:8" ht="13.2">
      <c r="F380" s="45"/>
      <c r="G380" s="46"/>
      <c r="H380" s="46"/>
    </row>
    <row r="381" spans="6:8" ht="13.2">
      <c r="F381" s="45"/>
      <c r="G381" s="46"/>
      <c r="H381" s="46"/>
    </row>
    <row r="382" spans="6:8" ht="13.2">
      <c r="F382" s="45"/>
      <c r="G382" s="46"/>
      <c r="H382" s="46"/>
    </row>
    <row r="383" spans="6:8" ht="13.2">
      <c r="F383" s="45"/>
      <c r="G383" s="46"/>
      <c r="H383" s="46"/>
    </row>
    <row r="384" spans="6:8" ht="13.2">
      <c r="F384" s="45"/>
      <c r="G384" s="46"/>
      <c r="H384" s="46"/>
    </row>
    <row r="385" spans="6:8" ht="13.2">
      <c r="F385" s="45"/>
      <c r="G385" s="46"/>
      <c r="H385" s="46"/>
    </row>
    <row r="386" spans="6:8" ht="13.2">
      <c r="F386" s="45"/>
      <c r="G386" s="46"/>
      <c r="H386" s="46"/>
    </row>
    <row r="387" spans="6:8" ht="13.2">
      <c r="F387" s="45"/>
      <c r="G387" s="46"/>
      <c r="H387" s="46"/>
    </row>
    <row r="388" spans="6:8" ht="13.2">
      <c r="F388" s="45"/>
      <c r="G388" s="46"/>
      <c r="H388" s="46"/>
    </row>
    <row r="389" spans="6:8" ht="13.2">
      <c r="F389" s="45"/>
      <c r="G389" s="46"/>
      <c r="H389" s="46"/>
    </row>
    <row r="390" spans="6:8" ht="13.2">
      <c r="F390" s="45"/>
      <c r="G390" s="46"/>
      <c r="H390" s="46"/>
    </row>
    <row r="391" spans="6:8" ht="13.2">
      <c r="F391" s="45"/>
      <c r="G391" s="46"/>
      <c r="H391" s="46"/>
    </row>
    <row r="392" spans="6:8" ht="13.2">
      <c r="F392" s="45"/>
      <c r="G392" s="46"/>
      <c r="H392" s="46"/>
    </row>
    <row r="393" spans="6:8" ht="13.2">
      <c r="F393" s="45"/>
      <c r="G393" s="46"/>
      <c r="H393" s="46"/>
    </row>
    <row r="394" spans="6:8" ht="13.2">
      <c r="F394" s="45"/>
      <c r="G394" s="46"/>
      <c r="H394" s="46"/>
    </row>
    <row r="395" spans="6:8" ht="13.2">
      <c r="F395" s="45"/>
      <c r="G395" s="46"/>
      <c r="H395" s="46"/>
    </row>
    <row r="396" spans="6:8" ht="13.2">
      <c r="F396" s="45"/>
      <c r="G396" s="46"/>
      <c r="H396" s="46"/>
    </row>
    <row r="397" spans="6:8" ht="13.2">
      <c r="F397" s="45"/>
      <c r="G397" s="46"/>
      <c r="H397" s="46"/>
    </row>
    <row r="398" spans="6:8" ht="13.2">
      <c r="F398" s="45"/>
      <c r="G398" s="46"/>
      <c r="H398" s="46"/>
    </row>
    <row r="399" spans="6:8" ht="13.2">
      <c r="F399" s="45"/>
      <c r="G399" s="46"/>
      <c r="H399" s="46"/>
    </row>
    <row r="400" spans="6:8" ht="13.2">
      <c r="F400" s="45"/>
      <c r="G400" s="46"/>
      <c r="H400" s="46"/>
    </row>
    <row r="401" spans="6:8" ht="13.2">
      <c r="F401" s="45"/>
      <c r="G401" s="46"/>
      <c r="H401" s="46"/>
    </row>
    <row r="402" spans="6:8" ht="13.2">
      <c r="F402" s="45"/>
      <c r="G402" s="46"/>
      <c r="H402" s="46"/>
    </row>
    <row r="403" spans="6:8" ht="13.2">
      <c r="F403" s="45"/>
      <c r="G403" s="46"/>
      <c r="H403" s="46"/>
    </row>
    <row r="404" spans="6:8" ht="13.2">
      <c r="F404" s="45"/>
      <c r="G404" s="46"/>
      <c r="H404" s="46"/>
    </row>
    <row r="405" spans="6:8" ht="13.2">
      <c r="F405" s="45"/>
      <c r="G405" s="46"/>
      <c r="H405" s="46"/>
    </row>
    <row r="406" spans="6:8" ht="13.2">
      <c r="F406" s="45"/>
      <c r="G406" s="46"/>
      <c r="H406" s="46"/>
    </row>
    <row r="407" spans="6:8" ht="13.2">
      <c r="F407" s="45"/>
      <c r="G407" s="46"/>
      <c r="H407" s="46"/>
    </row>
    <row r="408" spans="6:8" ht="13.2">
      <c r="F408" s="45"/>
      <c r="G408" s="46"/>
      <c r="H408" s="46"/>
    </row>
    <row r="409" spans="6:8" ht="13.2">
      <c r="F409" s="45"/>
      <c r="G409" s="46"/>
      <c r="H409" s="46"/>
    </row>
    <row r="410" spans="6:8" ht="13.2">
      <c r="F410" s="45"/>
      <c r="G410" s="46"/>
      <c r="H410" s="46"/>
    </row>
    <row r="411" spans="6:8" ht="13.2">
      <c r="F411" s="45"/>
      <c r="G411" s="46"/>
      <c r="H411" s="46"/>
    </row>
    <row r="412" spans="6:8" ht="13.2">
      <c r="F412" s="45"/>
      <c r="G412" s="46"/>
      <c r="H412" s="46"/>
    </row>
    <row r="413" spans="6:8" ht="13.2">
      <c r="F413" s="45"/>
      <c r="G413" s="46"/>
      <c r="H413" s="46"/>
    </row>
    <row r="414" spans="6:8" ht="13.2">
      <c r="F414" s="45"/>
      <c r="G414" s="46"/>
      <c r="H414" s="46"/>
    </row>
    <row r="415" spans="6:8" ht="13.2">
      <c r="F415" s="45"/>
      <c r="G415" s="46"/>
      <c r="H415" s="46"/>
    </row>
    <row r="416" spans="6:8" ht="13.2">
      <c r="F416" s="45"/>
      <c r="G416" s="46"/>
      <c r="H416" s="46"/>
    </row>
    <row r="417" spans="6:8" ht="13.2">
      <c r="F417" s="45"/>
      <c r="G417" s="46"/>
      <c r="H417" s="46"/>
    </row>
    <row r="418" spans="6:8" ht="13.2">
      <c r="F418" s="45"/>
      <c r="G418" s="46"/>
      <c r="H418" s="46"/>
    </row>
    <row r="419" spans="6:8" ht="13.2">
      <c r="F419" s="45"/>
      <c r="G419" s="46"/>
      <c r="H419" s="46"/>
    </row>
    <row r="420" spans="6:8" ht="13.2">
      <c r="F420" s="45"/>
      <c r="G420" s="46"/>
      <c r="H420" s="46"/>
    </row>
    <row r="421" spans="6:8" ht="13.2">
      <c r="F421" s="45"/>
      <c r="G421" s="46"/>
      <c r="H421" s="46"/>
    </row>
    <row r="422" spans="6:8" ht="13.2">
      <c r="F422" s="45"/>
      <c r="G422" s="46"/>
      <c r="H422" s="46"/>
    </row>
    <row r="423" spans="6:8" ht="13.2">
      <c r="F423" s="45"/>
      <c r="G423" s="46"/>
      <c r="H423" s="46"/>
    </row>
    <row r="424" spans="6:8" ht="13.2">
      <c r="F424" s="45"/>
      <c r="G424" s="46"/>
      <c r="H424" s="46"/>
    </row>
    <row r="425" spans="6:8" ht="13.2">
      <c r="F425" s="45"/>
      <c r="G425" s="46"/>
      <c r="H425" s="46"/>
    </row>
    <row r="426" spans="6:8" ht="13.2">
      <c r="F426" s="45"/>
      <c r="G426" s="46"/>
      <c r="H426" s="46"/>
    </row>
    <row r="427" spans="6:8" ht="13.2">
      <c r="F427" s="45"/>
      <c r="G427" s="46"/>
      <c r="H427" s="46"/>
    </row>
    <row r="428" spans="6:8" ht="13.2">
      <c r="F428" s="45"/>
      <c r="G428" s="46"/>
      <c r="H428" s="46"/>
    </row>
    <row r="429" spans="6:8" ht="13.2">
      <c r="F429" s="45"/>
      <c r="G429" s="46"/>
      <c r="H429" s="46"/>
    </row>
    <row r="430" spans="6:8" ht="13.2">
      <c r="F430" s="45"/>
      <c r="G430" s="46"/>
      <c r="H430" s="46"/>
    </row>
    <row r="431" spans="6:8" ht="13.2">
      <c r="F431" s="45"/>
      <c r="G431" s="46"/>
      <c r="H431" s="46"/>
    </row>
    <row r="432" spans="6:8" ht="13.2">
      <c r="F432" s="45"/>
      <c r="G432" s="46"/>
      <c r="H432" s="46"/>
    </row>
    <row r="433" spans="6:8" ht="13.2">
      <c r="F433" s="45"/>
      <c r="G433" s="46"/>
      <c r="H433" s="46"/>
    </row>
    <row r="434" spans="6:8" ht="13.2">
      <c r="F434" s="45"/>
      <c r="G434" s="46"/>
      <c r="H434" s="46"/>
    </row>
    <row r="435" spans="6:8" ht="13.2">
      <c r="F435" s="45"/>
      <c r="G435" s="46"/>
      <c r="H435" s="46"/>
    </row>
    <row r="436" spans="6:8" ht="13.2">
      <c r="F436" s="45"/>
      <c r="G436" s="46"/>
      <c r="H436" s="46"/>
    </row>
    <row r="437" spans="6:8" ht="13.2">
      <c r="F437" s="45"/>
      <c r="G437" s="46"/>
      <c r="H437" s="46"/>
    </row>
    <row r="438" spans="6:8" ht="13.2">
      <c r="F438" s="45"/>
      <c r="G438" s="46"/>
      <c r="H438" s="46"/>
    </row>
    <row r="439" spans="6:8" ht="13.2">
      <c r="F439" s="45"/>
      <c r="G439" s="46"/>
      <c r="H439" s="46"/>
    </row>
    <row r="440" spans="6:8" ht="13.2">
      <c r="F440" s="45"/>
      <c r="G440" s="46"/>
      <c r="H440" s="46"/>
    </row>
    <row r="441" spans="6:8" ht="13.2">
      <c r="F441" s="45"/>
      <c r="G441" s="46"/>
      <c r="H441" s="46"/>
    </row>
    <row r="442" spans="6:8" ht="13.2">
      <c r="F442" s="45"/>
      <c r="G442" s="46"/>
      <c r="H442" s="46"/>
    </row>
    <row r="443" spans="6:8" ht="13.2">
      <c r="F443" s="45"/>
      <c r="G443" s="46"/>
      <c r="H443" s="46"/>
    </row>
    <row r="444" spans="6:8" ht="13.2">
      <c r="F444" s="45"/>
      <c r="G444" s="46"/>
      <c r="H444" s="46"/>
    </row>
    <row r="445" spans="6:8" ht="13.2">
      <c r="F445" s="45"/>
      <c r="G445" s="46"/>
      <c r="H445" s="46"/>
    </row>
    <row r="446" spans="6:8" ht="13.2">
      <c r="F446" s="45"/>
      <c r="G446" s="46"/>
      <c r="H446" s="46"/>
    </row>
    <row r="447" spans="6:8" ht="13.2">
      <c r="F447" s="45"/>
      <c r="G447" s="46"/>
      <c r="H447" s="46"/>
    </row>
    <row r="448" spans="6:8" ht="13.2">
      <c r="F448" s="45"/>
      <c r="G448" s="46"/>
      <c r="H448" s="46"/>
    </row>
    <row r="449" spans="6:8" ht="13.2">
      <c r="F449" s="45"/>
      <c r="G449" s="46"/>
      <c r="H449" s="46"/>
    </row>
    <row r="450" spans="6:8" ht="13.2">
      <c r="F450" s="45"/>
      <c r="G450" s="46"/>
      <c r="H450" s="46"/>
    </row>
    <row r="451" spans="6:8" ht="13.2">
      <c r="F451" s="45"/>
      <c r="G451" s="46"/>
      <c r="H451" s="46"/>
    </row>
    <row r="452" spans="6:8" ht="13.2">
      <c r="F452" s="45"/>
      <c r="G452" s="46"/>
      <c r="H452" s="46"/>
    </row>
    <row r="453" spans="6:8" ht="13.2">
      <c r="F453" s="45"/>
      <c r="G453" s="46"/>
      <c r="H453" s="46"/>
    </row>
    <row r="454" spans="6:8" ht="13.2">
      <c r="F454" s="45"/>
      <c r="G454" s="46"/>
      <c r="H454" s="46"/>
    </row>
    <row r="455" spans="6:8" ht="13.2">
      <c r="F455" s="45"/>
      <c r="G455" s="46"/>
      <c r="H455" s="46"/>
    </row>
    <row r="456" spans="6:8" ht="13.2">
      <c r="F456" s="45"/>
      <c r="G456" s="46"/>
      <c r="H456" s="46"/>
    </row>
    <row r="457" spans="6:8" ht="13.2">
      <c r="F457" s="45"/>
      <c r="G457" s="46"/>
      <c r="H457" s="46"/>
    </row>
    <row r="458" spans="6:8" ht="13.2">
      <c r="F458" s="45"/>
      <c r="G458" s="46"/>
      <c r="H458" s="46"/>
    </row>
    <row r="459" spans="6:8" ht="13.2">
      <c r="F459" s="45"/>
      <c r="G459" s="46"/>
      <c r="H459" s="46"/>
    </row>
    <row r="460" spans="6:8" ht="13.2">
      <c r="F460" s="45"/>
      <c r="G460" s="46"/>
      <c r="H460" s="46"/>
    </row>
    <row r="461" spans="6:8" ht="13.2">
      <c r="F461" s="45"/>
      <c r="G461" s="46"/>
      <c r="H461" s="46"/>
    </row>
    <row r="462" spans="6:8" ht="13.2">
      <c r="F462" s="45"/>
      <c r="G462" s="46"/>
      <c r="H462" s="46"/>
    </row>
    <row r="463" spans="6:8" ht="13.2">
      <c r="F463" s="45"/>
      <c r="G463" s="46"/>
      <c r="H463" s="46"/>
    </row>
    <row r="464" spans="6:8" ht="13.2">
      <c r="F464" s="45"/>
      <c r="G464" s="46"/>
      <c r="H464" s="46"/>
    </row>
    <row r="465" spans="6:8" ht="13.2">
      <c r="F465" s="45"/>
      <c r="G465" s="46"/>
      <c r="H465" s="46"/>
    </row>
    <row r="466" spans="6:8" ht="13.2">
      <c r="F466" s="45"/>
      <c r="G466" s="46"/>
      <c r="H466" s="46"/>
    </row>
    <row r="467" spans="6:8" ht="13.2">
      <c r="F467" s="45"/>
      <c r="G467" s="46"/>
      <c r="H467" s="46"/>
    </row>
    <row r="468" spans="6:8" ht="13.2">
      <c r="F468" s="45"/>
      <c r="G468" s="46"/>
      <c r="H468" s="46"/>
    </row>
    <row r="469" spans="6:8" ht="13.2">
      <c r="F469" s="45"/>
      <c r="G469" s="46"/>
      <c r="H469" s="46"/>
    </row>
    <row r="470" spans="6:8" ht="13.2">
      <c r="F470" s="45"/>
      <c r="G470" s="46"/>
      <c r="H470" s="46"/>
    </row>
    <row r="471" spans="6:8" ht="13.2">
      <c r="F471" s="45"/>
      <c r="G471" s="46"/>
      <c r="H471" s="46"/>
    </row>
    <row r="472" spans="6:8" ht="13.2">
      <c r="F472" s="45"/>
      <c r="G472" s="46"/>
      <c r="H472" s="46"/>
    </row>
    <row r="473" spans="6:8" ht="13.2">
      <c r="F473" s="45"/>
      <c r="G473" s="46"/>
      <c r="H473" s="46"/>
    </row>
    <row r="474" spans="6:8" ht="13.2">
      <c r="F474" s="45"/>
      <c r="G474" s="46"/>
      <c r="H474" s="46"/>
    </row>
    <row r="475" spans="6:8" ht="13.2">
      <c r="F475" s="45"/>
      <c r="G475" s="46"/>
      <c r="H475" s="46"/>
    </row>
    <row r="476" spans="6:8" ht="13.2">
      <c r="F476" s="45"/>
      <c r="G476" s="46"/>
      <c r="H476" s="46"/>
    </row>
    <row r="477" spans="6:8" ht="13.2">
      <c r="F477" s="45"/>
      <c r="G477" s="46"/>
      <c r="H477" s="46"/>
    </row>
    <row r="478" spans="6:8" ht="13.2">
      <c r="F478" s="45"/>
      <c r="G478" s="46"/>
      <c r="H478" s="46"/>
    </row>
    <row r="479" spans="6:8" ht="13.2">
      <c r="F479" s="45"/>
      <c r="G479" s="46"/>
      <c r="H479" s="46"/>
    </row>
    <row r="480" spans="6:8" ht="13.2">
      <c r="F480" s="45"/>
      <c r="G480" s="46"/>
      <c r="H480" s="46"/>
    </row>
    <row r="481" spans="6:8" ht="13.2">
      <c r="F481" s="45"/>
      <c r="G481" s="46"/>
      <c r="H481" s="46"/>
    </row>
    <row r="482" spans="6:8" ht="13.2">
      <c r="F482" s="45"/>
      <c r="G482" s="46"/>
      <c r="H482" s="46"/>
    </row>
    <row r="483" spans="6:8" ht="13.2">
      <c r="F483" s="45"/>
      <c r="G483" s="46"/>
      <c r="H483" s="46"/>
    </row>
    <row r="484" spans="6:8" ht="13.2">
      <c r="F484" s="45"/>
      <c r="G484" s="46"/>
      <c r="H484" s="46"/>
    </row>
    <row r="485" spans="6:8" ht="13.2">
      <c r="F485" s="45"/>
      <c r="G485" s="46"/>
      <c r="H485" s="46"/>
    </row>
    <row r="486" spans="6:8" ht="13.2">
      <c r="F486" s="45"/>
      <c r="G486" s="46"/>
      <c r="H486" s="46"/>
    </row>
    <row r="487" spans="6:8" ht="13.2">
      <c r="F487" s="45"/>
      <c r="G487" s="46"/>
      <c r="H487" s="46"/>
    </row>
    <row r="488" spans="6:8" ht="13.2">
      <c r="F488" s="45"/>
      <c r="G488" s="46"/>
      <c r="H488" s="46"/>
    </row>
    <row r="489" spans="6:8" ht="13.2">
      <c r="F489" s="45"/>
      <c r="G489" s="46"/>
      <c r="H489" s="46"/>
    </row>
    <row r="490" spans="6:8" ht="13.2">
      <c r="F490" s="45"/>
      <c r="G490" s="46"/>
      <c r="H490" s="46"/>
    </row>
    <row r="491" spans="6:8" ht="13.2">
      <c r="F491" s="45"/>
      <c r="G491" s="46"/>
      <c r="H491" s="46"/>
    </row>
    <row r="492" spans="6:8" ht="13.2">
      <c r="F492" s="45"/>
      <c r="G492" s="46"/>
      <c r="H492" s="46"/>
    </row>
    <row r="493" spans="6:8" ht="13.2">
      <c r="F493" s="45"/>
      <c r="G493" s="46"/>
      <c r="H493" s="46"/>
    </row>
    <row r="494" spans="6:8" ht="13.2">
      <c r="F494" s="45"/>
      <c r="G494" s="46"/>
      <c r="H494" s="46"/>
    </row>
    <row r="495" spans="6:8" ht="13.2">
      <c r="F495" s="45"/>
      <c r="G495" s="46"/>
      <c r="H495" s="46"/>
    </row>
    <row r="496" spans="6:8" ht="13.2">
      <c r="F496" s="45"/>
      <c r="G496" s="46"/>
      <c r="H496" s="46"/>
    </row>
    <row r="497" spans="6:8" ht="13.2">
      <c r="F497" s="45"/>
      <c r="G497" s="46"/>
      <c r="H497" s="46"/>
    </row>
    <row r="498" spans="6:8" ht="13.2">
      <c r="F498" s="45"/>
      <c r="G498" s="46"/>
      <c r="H498" s="46"/>
    </row>
    <row r="499" spans="6:8" ht="13.2">
      <c r="F499" s="45"/>
      <c r="G499" s="46"/>
      <c r="H499" s="46"/>
    </row>
    <row r="500" spans="6:8" ht="13.2">
      <c r="F500" s="45"/>
      <c r="G500" s="46"/>
      <c r="H500" s="46"/>
    </row>
    <row r="501" spans="6:8" ht="13.2">
      <c r="F501" s="45"/>
      <c r="G501" s="46"/>
      <c r="H501" s="46"/>
    </row>
    <row r="502" spans="6:8" ht="13.2">
      <c r="F502" s="45"/>
      <c r="G502" s="46"/>
      <c r="H502" s="46"/>
    </row>
    <row r="503" spans="6:8" ht="13.2">
      <c r="F503" s="45"/>
      <c r="G503" s="46"/>
      <c r="H503" s="46"/>
    </row>
    <row r="504" spans="6:8" ht="13.2">
      <c r="F504" s="45"/>
      <c r="G504" s="46"/>
      <c r="H504" s="46"/>
    </row>
    <row r="505" spans="6:8" ht="13.2">
      <c r="F505" s="45"/>
      <c r="G505" s="46"/>
      <c r="H505" s="46"/>
    </row>
    <row r="506" spans="6:8" ht="13.2">
      <c r="F506" s="45"/>
      <c r="G506" s="46"/>
      <c r="H506" s="46"/>
    </row>
    <row r="507" spans="6:8" ht="13.2">
      <c r="F507" s="45"/>
      <c r="G507" s="46"/>
      <c r="H507" s="46"/>
    </row>
    <row r="508" spans="6:8" ht="13.2">
      <c r="F508" s="45"/>
      <c r="G508" s="46"/>
      <c r="H508" s="46"/>
    </row>
    <row r="509" spans="6:8" ht="13.2">
      <c r="F509" s="45"/>
      <c r="G509" s="46"/>
      <c r="H509" s="46"/>
    </row>
    <row r="510" spans="6:8" ht="13.2">
      <c r="F510" s="45"/>
      <c r="G510" s="46"/>
      <c r="H510" s="46"/>
    </row>
    <row r="511" spans="6:8" ht="13.2">
      <c r="F511" s="45"/>
      <c r="G511" s="46"/>
      <c r="H511" s="46"/>
    </row>
    <row r="512" spans="6:8" ht="13.2">
      <c r="F512" s="45"/>
      <c r="G512" s="46"/>
      <c r="H512" s="46"/>
    </row>
    <row r="513" spans="6:8" ht="13.2">
      <c r="F513" s="45"/>
      <c r="G513" s="46"/>
      <c r="H513" s="46"/>
    </row>
    <row r="514" spans="6:8" ht="13.2">
      <c r="F514" s="45"/>
      <c r="G514" s="46"/>
      <c r="H514" s="46"/>
    </row>
    <row r="515" spans="6:8" ht="13.2">
      <c r="F515" s="45"/>
      <c r="G515" s="46"/>
      <c r="H515" s="46"/>
    </row>
    <row r="516" spans="6:8" ht="13.2">
      <c r="F516" s="45"/>
      <c r="G516" s="46"/>
      <c r="H516" s="46"/>
    </row>
    <row r="517" spans="6:8" ht="13.2">
      <c r="F517" s="45"/>
      <c r="G517" s="46"/>
      <c r="H517" s="46"/>
    </row>
    <row r="518" spans="6:8" ht="13.2">
      <c r="F518" s="45"/>
      <c r="G518" s="46"/>
      <c r="H518" s="46"/>
    </row>
    <row r="519" spans="6:8" ht="13.2">
      <c r="F519" s="45"/>
      <c r="G519" s="46"/>
      <c r="H519" s="46"/>
    </row>
    <row r="520" spans="6:8" ht="13.2">
      <c r="F520" s="45"/>
      <c r="G520" s="46"/>
      <c r="H520" s="46"/>
    </row>
    <row r="521" spans="6:8" ht="13.2">
      <c r="F521" s="45"/>
      <c r="G521" s="46"/>
      <c r="H521" s="46"/>
    </row>
    <row r="522" spans="6:8" ht="13.2">
      <c r="F522" s="45"/>
      <c r="G522" s="46"/>
      <c r="H522" s="46"/>
    </row>
    <row r="523" spans="6:8" ht="13.2">
      <c r="F523" s="45"/>
      <c r="G523" s="46"/>
      <c r="H523" s="46"/>
    </row>
    <row r="524" spans="6:8" ht="13.2">
      <c r="F524" s="45"/>
      <c r="G524" s="46"/>
      <c r="H524" s="46"/>
    </row>
    <row r="525" spans="6:8" ht="13.2">
      <c r="F525" s="45"/>
      <c r="G525" s="46"/>
      <c r="H525" s="46"/>
    </row>
    <row r="526" spans="6:8" ht="13.2">
      <c r="F526" s="45"/>
      <c r="G526" s="46"/>
      <c r="H526" s="46"/>
    </row>
    <row r="527" spans="6:8" ht="13.2">
      <c r="F527" s="45"/>
      <c r="G527" s="46"/>
      <c r="H527" s="46"/>
    </row>
    <row r="528" spans="6:8" ht="13.2">
      <c r="F528" s="45"/>
      <c r="G528" s="46"/>
      <c r="H528" s="46"/>
    </row>
    <row r="529" spans="6:8" ht="13.2">
      <c r="F529" s="45"/>
      <c r="G529" s="46"/>
      <c r="H529" s="46"/>
    </row>
    <row r="530" spans="6:8" ht="13.2">
      <c r="F530" s="45"/>
      <c r="G530" s="46"/>
      <c r="H530" s="46"/>
    </row>
    <row r="531" spans="6:8" ht="13.2">
      <c r="F531" s="45"/>
      <c r="G531" s="46"/>
      <c r="H531" s="46"/>
    </row>
    <row r="532" spans="6:8" ht="13.2">
      <c r="F532" s="45"/>
      <c r="G532" s="46"/>
      <c r="H532" s="46"/>
    </row>
    <row r="533" spans="6:8" ht="13.2">
      <c r="F533" s="45"/>
      <c r="G533" s="46"/>
      <c r="H533" s="46"/>
    </row>
    <row r="534" spans="6:8" ht="13.2">
      <c r="F534" s="45"/>
      <c r="G534" s="46"/>
      <c r="H534" s="46"/>
    </row>
    <row r="535" spans="6:8" ht="13.2">
      <c r="F535" s="45"/>
      <c r="G535" s="46"/>
      <c r="H535" s="46"/>
    </row>
    <row r="536" spans="6:8" ht="13.2">
      <c r="F536" s="45"/>
      <c r="G536" s="46"/>
      <c r="H536" s="46"/>
    </row>
    <row r="537" spans="6:8" ht="13.2">
      <c r="F537" s="45"/>
      <c r="G537" s="46"/>
      <c r="H537" s="46"/>
    </row>
    <row r="538" spans="6:8" ht="13.2">
      <c r="F538" s="45"/>
      <c r="G538" s="46"/>
      <c r="H538" s="46"/>
    </row>
    <row r="539" spans="6:8" ht="13.2">
      <c r="F539" s="45"/>
      <c r="G539" s="46"/>
      <c r="H539" s="46"/>
    </row>
    <row r="540" spans="6:8" ht="13.2">
      <c r="F540" s="45"/>
      <c r="G540" s="46"/>
      <c r="H540" s="46"/>
    </row>
    <row r="541" spans="6:8" ht="13.2">
      <c r="F541" s="45"/>
      <c r="G541" s="46"/>
      <c r="H541" s="46"/>
    </row>
    <row r="542" spans="6:8" ht="13.2">
      <c r="F542" s="45"/>
      <c r="G542" s="46"/>
      <c r="H542" s="46"/>
    </row>
    <row r="543" spans="6:8" ht="13.2">
      <c r="F543" s="45"/>
      <c r="G543" s="46"/>
      <c r="H543" s="46"/>
    </row>
    <row r="544" spans="6:8" ht="13.2">
      <c r="F544" s="45"/>
      <c r="G544" s="46"/>
      <c r="H544" s="46"/>
    </row>
    <row r="545" spans="6:8" ht="13.2">
      <c r="F545" s="45"/>
      <c r="G545" s="46"/>
      <c r="H545" s="46"/>
    </row>
    <row r="546" spans="6:8" ht="13.2">
      <c r="F546" s="45"/>
      <c r="G546" s="46"/>
      <c r="H546" s="46"/>
    </row>
    <row r="547" spans="6:8" ht="13.2">
      <c r="F547" s="45"/>
      <c r="G547" s="46"/>
      <c r="H547" s="46"/>
    </row>
    <row r="548" spans="6:8" ht="13.2">
      <c r="F548" s="45"/>
      <c r="G548" s="46"/>
      <c r="H548" s="46"/>
    </row>
    <row r="549" spans="6:8" ht="13.2">
      <c r="F549" s="45"/>
      <c r="G549" s="46"/>
      <c r="H549" s="46"/>
    </row>
    <row r="550" spans="6:8" ht="13.2">
      <c r="F550" s="45"/>
      <c r="G550" s="46"/>
      <c r="H550" s="46"/>
    </row>
    <row r="551" spans="6:8" ht="13.2">
      <c r="F551" s="45"/>
      <c r="G551" s="46"/>
      <c r="H551" s="46"/>
    </row>
    <row r="552" spans="6:8" ht="13.2">
      <c r="F552" s="45"/>
      <c r="G552" s="46"/>
      <c r="H552" s="46"/>
    </row>
    <row r="553" spans="6:8" ht="13.2">
      <c r="F553" s="45"/>
      <c r="G553" s="46"/>
      <c r="H553" s="46"/>
    </row>
    <row r="554" spans="6:8" ht="13.2">
      <c r="F554" s="45"/>
      <c r="G554" s="46"/>
      <c r="H554" s="46"/>
    </row>
    <row r="555" spans="6:8" ht="13.2">
      <c r="F555" s="45"/>
      <c r="G555" s="46"/>
      <c r="H555" s="46"/>
    </row>
    <row r="556" spans="6:8" ht="13.2">
      <c r="F556" s="45"/>
      <c r="G556" s="46"/>
      <c r="H556" s="46"/>
    </row>
    <row r="557" spans="6:8" ht="13.2">
      <c r="F557" s="45"/>
      <c r="G557" s="46"/>
      <c r="H557" s="46"/>
    </row>
    <row r="558" spans="6:8" ht="13.2">
      <c r="F558" s="45"/>
      <c r="G558" s="46"/>
      <c r="H558" s="46"/>
    </row>
    <row r="559" spans="6:8" ht="13.2">
      <c r="F559" s="45"/>
      <c r="G559" s="46"/>
      <c r="H559" s="46"/>
    </row>
    <row r="560" spans="6:8" ht="13.2">
      <c r="F560" s="45"/>
      <c r="G560" s="46"/>
      <c r="H560" s="46"/>
    </row>
    <row r="561" spans="6:8" ht="13.2">
      <c r="F561" s="45"/>
      <c r="G561" s="46"/>
      <c r="H561" s="46"/>
    </row>
    <row r="562" spans="6:8" ht="13.2">
      <c r="F562" s="45"/>
      <c r="G562" s="46"/>
      <c r="H562" s="46"/>
    </row>
    <row r="563" spans="6:8" ht="13.2">
      <c r="F563" s="45"/>
      <c r="G563" s="46"/>
      <c r="H563" s="46"/>
    </row>
    <row r="564" spans="6:8" ht="13.2">
      <c r="F564" s="45"/>
      <c r="G564" s="46"/>
      <c r="H564" s="46"/>
    </row>
    <row r="565" spans="6:8" ht="13.2">
      <c r="F565" s="45"/>
      <c r="G565" s="46"/>
      <c r="H565" s="46"/>
    </row>
    <row r="566" spans="6:8" ht="13.2">
      <c r="F566" s="45"/>
      <c r="G566" s="46"/>
      <c r="H566" s="46"/>
    </row>
    <row r="567" spans="6:8" ht="13.2">
      <c r="F567" s="45"/>
      <c r="G567" s="46"/>
      <c r="H567" s="46"/>
    </row>
    <row r="568" spans="6:8" ht="13.2">
      <c r="F568" s="45"/>
      <c r="G568" s="46"/>
      <c r="H568" s="46"/>
    </row>
    <row r="569" spans="6:8" ht="13.2">
      <c r="F569" s="45"/>
      <c r="G569" s="46"/>
      <c r="H569" s="46"/>
    </row>
    <row r="570" spans="6:8" ht="13.2">
      <c r="F570" s="45"/>
      <c r="G570" s="46"/>
      <c r="H570" s="46"/>
    </row>
    <row r="571" spans="6:8" ht="13.2">
      <c r="F571" s="45"/>
      <c r="G571" s="46"/>
      <c r="H571" s="46"/>
    </row>
    <row r="572" spans="6:8" ht="13.2">
      <c r="F572" s="45"/>
      <c r="G572" s="46"/>
      <c r="H572" s="46"/>
    </row>
    <row r="573" spans="6:8" ht="13.2">
      <c r="F573" s="45"/>
      <c r="G573" s="46"/>
      <c r="H573" s="46"/>
    </row>
    <row r="574" spans="6:8" ht="13.2">
      <c r="F574" s="45"/>
      <c r="G574" s="46"/>
      <c r="H574" s="46"/>
    </row>
    <row r="575" spans="6:8" ht="13.2">
      <c r="F575" s="45"/>
      <c r="G575" s="46"/>
      <c r="H575" s="46"/>
    </row>
    <row r="576" spans="6:8" ht="13.2">
      <c r="F576" s="45"/>
      <c r="G576" s="46"/>
      <c r="H576" s="46"/>
    </row>
    <row r="577" spans="6:8" ht="13.2">
      <c r="F577" s="45"/>
      <c r="G577" s="46"/>
      <c r="H577" s="46"/>
    </row>
    <row r="578" spans="6:8" ht="13.2">
      <c r="F578" s="45"/>
      <c r="G578" s="46"/>
      <c r="H578" s="46"/>
    </row>
    <row r="579" spans="6:8" ht="13.2">
      <c r="F579" s="45"/>
      <c r="G579" s="46"/>
      <c r="H579" s="46"/>
    </row>
    <row r="580" spans="6:8" ht="13.2">
      <c r="F580" s="45"/>
      <c r="G580" s="46"/>
      <c r="H580" s="46"/>
    </row>
    <row r="581" spans="6:8" ht="13.2">
      <c r="F581" s="45"/>
      <c r="G581" s="46"/>
      <c r="H581" s="46"/>
    </row>
    <row r="582" spans="6:8" ht="13.2">
      <c r="F582" s="45"/>
      <c r="G582" s="46"/>
      <c r="H582" s="46"/>
    </row>
    <row r="583" spans="6:8" ht="13.2">
      <c r="F583" s="45"/>
      <c r="G583" s="46"/>
      <c r="H583" s="46"/>
    </row>
    <row r="584" spans="6:8" ht="13.2">
      <c r="F584" s="45"/>
      <c r="G584" s="46"/>
      <c r="H584" s="46"/>
    </row>
    <row r="585" spans="6:8" ht="13.2">
      <c r="F585" s="45"/>
      <c r="G585" s="46"/>
      <c r="H585" s="46"/>
    </row>
    <row r="586" spans="6:8" ht="13.2">
      <c r="F586" s="45"/>
      <c r="G586" s="46"/>
      <c r="H586" s="46"/>
    </row>
    <row r="587" spans="6:8" ht="13.2">
      <c r="F587" s="45"/>
      <c r="G587" s="46"/>
      <c r="H587" s="46"/>
    </row>
    <row r="588" spans="6:8" ht="13.2">
      <c r="F588" s="45"/>
      <c r="G588" s="46"/>
      <c r="H588" s="46"/>
    </row>
    <row r="589" spans="6:8" ht="13.2">
      <c r="F589" s="45"/>
      <c r="G589" s="46"/>
      <c r="H589" s="46"/>
    </row>
    <row r="590" spans="6:8" ht="13.2">
      <c r="F590" s="45"/>
      <c r="G590" s="46"/>
      <c r="H590" s="46"/>
    </row>
    <row r="591" spans="6:8" ht="13.2">
      <c r="F591" s="45"/>
      <c r="G591" s="46"/>
      <c r="H591" s="46"/>
    </row>
    <row r="592" spans="6:8" ht="13.2">
      <c r="F592" s="45"/>
      <c r="G592" s="46"/>
      <c r="H592" s="46"/>
    </row>
    <row r="593" spans="6:8" ht="13.2">
      <c r="F593" s="45"/>
      <c r="G593" s="46"/>
      <c r="H593" s="46"/>
    </row>
    <row r="594" spans="6:8" ht="13.2">
      <c r="F594" s="45"/>
      <c r="G594" s="46"/>
      <c r="H594" s="46"/>
    </row>
    <row r="595" spans="6:8" ht="13.2">
      <c r="F595" s="45"/>
      <c r="G595" s="46"/>
      <c r="H595" s="46"/>
    </row>
    <row r="596" spans="6:8" ht="13.2">
      <c r="F596" s="45"/>
      <c r="G596" s="46"/>
      <c r="H596" s="46"/>
    </row>
    <row r="597" spans="6:8" ht="13.2">
      <c r="F597" s="45"/>
      <c r="G597" s="46"/>
      <c r="H597" s="46"/>
    </row>
    <row r="598" spans="6:8" ht="13.2">
      <c r="F598" s="45"/>
      <c r="G598" s="46"/>
      <c r="H598" s="46"/>
    </row>
    <row r="599" spans="6:8" ht="13.2">
      <c r="F599" s="45"/>
      <c r="G599" s="46"/>
      <c r="H599" s="46"/>
    </row>
    <row r="600" spans="6:8" ht="13.2">
      <c r="F600" s="45"/>
      <c r="G600" s="46"/>
      <c r="H600" s="46"/>
    </row>
    <row r="601" spans="6:8" ht="13.2">
      <c r="F601" s="45"/>
      <c r="G601" s="46"/>
      <c r="H601" s="46"/>
    </row>
    <row r="602" spans="6:8" ht="13.2">
      <c r="F602" s="45"/>
      <c r="G602" s="46"/>
      <c r="H602" s="46"/>
    </row>
    <row r="603" spans="6:8" ht="13.2">
      <c r="F603" s="45"/>
      <c r="G603" s="46"/>
      <c r="H603" s="46"/>
    </row>
    <row r="604" spans="6:8" ht="13.2">
      <c r="F604" s="45"/>
      <c r="G604" s="46"/>
      <c r="H604" s="46"/>
    </row>
    <row r="605" spans="6:8" ht="13.2">
      <c r="F605" s="45"/>
      <c r="G605" s="46"/>
      <c r="H605" s="46"/>
    </row>
    <row r="606" spans="6:8" ht="13.2">
      <c r="F606" s="45"/>
      <c r="G606" s="46"/>
      <c r="H606" s="46"/>
    </row>
    <row r="607" spans="6:8" ht="13.2">
      <c r="F607" s="45"/>
      <c r="G607" s="46"/>
      <c r="H607" s="46"/>
    </row>
    <row r="608" spans="6:8" ht="13.2">
      <c r="F608" s="45"/>
      <c r="G608" s="46"/>
      <c r="H608" s="46"/>
    </row>
    <row r="609" spans="6:8" ht="13.2">
      <c r="F609" s="45"/>
      <c r="G609" s="46"/>
      <c r="H609" s="46"/>
    </row>
    <row r="610" spans="6:8" ht="13.2">
      <c r="F610" s="45"/>
      <c r="G610" s="46"/>
      <c r="H610" s="46"/>
    </row>
    <row r="611" spans="6:8" ht="13.2">
      <c r="F611" s="45"/>
      <c r="G611" s="46"/>
      <c r="H611" s="46"/>
    </row>
    <row r="612" spans="6:8" ht="13.2">
      <c r="F612" s="45"/>
      <c r="G612" s="46"/>
      <c r="H612" s="46"/>
    </row>
    <row r="613" spans="6:8" ht="13.2">
      <c r="F613" s="45"/>
      <c r="G613" s="46"/>
      <c r="H613" s="46"/>
    </row>
    <row r="614" spans="6:8" ht="13.2">
      <c r="F614" s="45"/>
      <c r="G614" s="46"/>
      <c r="H614" s="46"/>
    </row>
    <row r="615" spans="6:8" ht="13.2">
      <c r="F615" s="45"/>
      <c r="G615" s="46"/>
      <c r="H615" s="46"/>
    </row>
    <row r="616" spans="6:8" ht="13.2">
      <c r="F616" s="45"/>
      <c r="G616" s="46"/>
      <c r="H616" s="46"/>
    </row>
    <row r="617" spans="6:8" ht="13.2">
      <c r="F617" s="45"/>
      <c r="G617" s="46"/>
      <c r="H617" s="46"/>
    </row>
    <row r="618" spans="6:8" ht="13.2">
      <c r="F618" s="45"/>
      <c r="G618" s="46"/>
      <c r="H618" s="46"/>
    </row>
    <row r="619" spans="6:8" ht="13.2">
      <c r="F619" s="45"/>
      <c r="G619" s="46"/>
      <c r="H619" s="46"/>
    </row>
    <row r="620" spans="6:8" ht="13.2">
      <c r="F620" s="45"/>
      <c r="G620" s="46"/>
      <c r="H620" s="46"/>
    </row>
    <row r="621" spans="6:8" ht="13.2">
      <c r="F621" s="45"/>
      <c r="G621" s="46"/>
      <c r="H621" s="46"/>
    </row>
    <row r="622" spans="6:8" ht="13.2">
      <c r="F622" s="45"/>
      <c r="G622" s="46"/>
      <c r="H622" s="46"/>
    </row>
    <row r="623" spans="6:8" ht="13.2">
      <c r="F623" s="45"/>
      <c r="G623" s="46"/>
      <c r="H623" s="46"/>
    </row>
    <row r="624" spans="6:8" ht="13.2">
      <c r="F624" s="45"/>
      <c r="G624" s="46"/>
      <c r="H624" s="46"/>
    </row>
    <row r="625" spans="6:8" ht="13.2">
      <c r="F625" s="45"/>
      <c r="G625" s="46"/>
      <c r="H625" s="46"/>
    </row>
    <row r="626" spans="6:8" ht="13.2">
      <c r="F626" s="45"/>
      <c r="G626" s="46"/>
      <c r="H626" s="46"/>
    </row>
    <row r="627" spans="6:8" ht="13.2">
      <c r="F627" s="45"/>
      <c r="G627" s="46"/>
      <c r="H627" s="46"/>
    </row>
    <row r="628" spans="6:8" ht="13.2">
      <c r="F628" s="45"/>
      <c r="G628" s="46"/>
      <c r="H628" s="46"/>
    </row>
    <row r="629" spans="6:8" ht="13.2">
      <c r="F629" s="45"/>
      <c r="G629" s="46"/>
      <c r="H629" s="46"/>
    </row>
    <row r="630" spans="6:8" ht="13.2">
      <c r="F630" s="45"/>
      <c r="G630" s="46"/>
      <c r="H630" s="46"/>
    </row>
    <row r="631" spans="6:8" ht="13.2">
      <c r="F631" s="45"/>
      <c r="G631" s="46"/>
      <c r="H631" s="46"/>
    </row>
    <row r="632" spans="6:8" ht="13.2">
      <c r="F632" s="45"/>
      <c r="G632" s="46"/>
      <c r="H632" s="46"/>
    </row>
    <row r="633" spans="6:8" ht="13.2">
      <c r="F633" s="45"/>
      <c r="G633" s="46"/>
      <c r="H633" s="46"/>
    </row>
    <row r="634" spans="6:8" ht="13.2">
      <c r="F634" s="45"/>
      <c r="G634" s="46"/>
      <c r="H634" s="46"/>
    </row>
    <row r="635" spans="6:8" ht="13.2">
      <c r="F635" s="45"/>
      <c r="G635" s="46"/>
      <c r="H635" s="46"/>
    </row>
    <row r="636" spans="6:8" ht="13.2">
      <c r="F636" s="45"/>
      <c r="G636" s="46"/>
      <c r="H636" s="46"/>
    </row>
    <row r="637" spans="6:8" ht="13.2">
      <c r="F637" s="45"/>
      <c r="G637" s="46"/>
      <c r="H637" s="46"/>
    </row>
    <row r="638" spans="6:8" ht="13.2">
      <c r="F638" s="45"/>
      <c r="G638" s="46"/>
      <c r="H638" s="46"/>
    </row>
    <row r="639" spans="6:8" ht="13.2">
      <c r="F639" s="45"/>
      <c r="G639" s="46"/>
      <c r="H639" s="46"/>
    </row>
    <row r="640" spans="6:8" ht="13.2">
      <c r="F640" s="45"/>
      <c r="G640" s="46"/>
      <c r="H640" s="46"/>
    </row>
    <row r="641" spans="6:8" ht="13.2">
      <c r="F641" s="45"/>
      <c r="G641" s="46"/>
      <c r="H641" s="46"/>
    </row>
    <row r="642" spans="6:8" ht="13.2">
      <c r="F642" s="45"/>
      <c r="G642" s="46"/>
      <c r="H642" s="46"/>
    </row>
    <row r="643" spans="6:8" ht="13.2">
      <c r="F643" s="45"/>
      <c r="G643" s="46"/>
      <c r="H643" s="46"/>
    </row>
    <row r="644" spans="6:8" ht="13.2">
      <c r="F644" s="45"/>
      <c r="G644" s="46"/>
      <c r="H644" s="46"/>
    </row>
    <row r="645" spans="6:8" ht="13.2">
      <c r="F645" s="45"/>
      <c r="G645" s="46"/>
      <c r="H645" s="46"/>
    </row>
    <row r="646" spans="6:8" ht="13.2">
      <c r="F646" s="45"/>
      <c r="G646" s="46"/>
      <c r="H646" s="46"/>
    </row>
    <row r="647" spans="6:8" ht="13.2">
      <c r="F647" s="45"/>
      <c r="G647" s="46"/>
      <c r="H647" s="46"/>
    </row>
    <row r="648" spans="6:8" ht="13.2">
      <c r="F648" s="45"/>
      <c r="G648" s="46"/>
      <c r="H648" s="46"/>
    </row>
    <row r="649" spans="6:8" ht="13.2">
      <c r="F649" s="45"/>
      <c r="G649" s="46"/>
      <c r="H649" s="46"/>
    </row>
    <row r="650" spans="6:8" ht="13.2">
      <c r="F650" s="45"/>
      <c r="G650" s="46"/>
      <c r="H650" s="46"/>
    </row>
    <row r="651" spans="6:8" ht="13.2">
      <c r="F651" s="45"/>
      <c r="G651" s="46"/>
      <c r="H651" s="46"/>
    </row>
    <row r="652" spans="6:8" ht="13.2">
      <c r="F652" s="45"/>
      <c r="G652" s="46"/>
      <c r="H652" s="46"/>
    </row>
    <row r="653" spans="6:8" ht="13.2">
      <c r="F653" s="45"/>
      <c r="G653" s="46"/>
      <c r="H653" s="46"/>
    </row>
    <row r="654" spans="6:8" ht="13.2">
      <c r="F654" s="45"/>
      <c r="G654" s="46"/>
      <c r="H654" s="46"/>
    </row>
    <row r="655" spans="6:8" ht="13.2">
      <c r="F655" s="45"/>
      <c r="G655" s="46"/>
      <c r="H655" s="46"/>
    </row>
    <row r="656" spans="6:8" ht="13.2">
      <c r="F656" s="45"/>
      <c r="G656" s="46"/>
      <c r="H656" s="46"/>
    </row>
    <row r="657" spans="6:8" ht="13.2">
      <c r="F657" s="45"/>
      <c r="G657" s="46"/>
      <c r="H657" s="46"/>
    </row>
    <row r="658" spans="6:8" ht="13.2">
      <c r="F658" s="45"/>
      <c r="G658" s="46"/>
      <c r="H658" s="46"/>
    </row>
    <row r="659" spans="6:8" ht="13.2">
      <c r="F659" s="45"/>
      <c r="G659" s="46"/>
      <c r="H659" s="46"/>
    </row>
    <row r="660" spans="6:8" ht="13.2">
      <c r="F660" s="45"/>
      <c r="G660" s="46"/>
      <c r="H660" s="46"/>
    </row>
    <row r="661" spans="6:8" ht="13.2">
      <c r="F661" s="45"/>
      <c r="G661" s="46"/>
      <c r="H661" s="46"/>
    </row>
    <row r="662" spans="6:8" ht="13.2">
      <c r="F662" s="45"/>
      <c r="G662" s="46"/>
      <c r="H662" s="46"/>
    </row>
    <row r="663" spans="6:8" ht="13.2">
      <c r="F663" s="45"/>
      <c r="G663" s="46"/>
      <c r="H663" s="46"/>
    </row>
    <row r="664" spans="6:8" ht="13.2">
      <c r="F664" s="45"/>
      <c r="G664" s="46"/>
      <c r="H664" s="46"/>
    </row>
    <row r="665" spans="6:8" ht="13.2">
      <c r="F665" s="45"/>
      <c r="G665" s="46"/>
      <c r="H665" s="46"/>
    </row>
    <row r="666" spans="6:8" ht="13.2">
      <c r="F666" s="45"/>
      <c r="G666" s="46"/>
      <c r="H666" s="46"/>
    </row>
    <row r="667" spans="6:8" ht="13.2">
      <c r="F667" s="45"/>
      <c r="G667" s="46"/>
      <c r="H667" s="46"/>
    </row>
    <row r="668" spans="6:8" ht="13.2">
      <c r="F668" s="45"/>
      <c r="G668" s="46"/>
      <c r="H668" s="46"/>
    </row>
    <row r="669" spans="6:8" ht="13.2">
      <c r="F669" s="45"/>
      <c r="G669" s="46"/>
      <c r="H669" s="46"/>
    </row>
    <row r="670" spans="6:8" ht="13.2">
      <c r="F670" s="45"/>
      <c r="G670" s="46"/>
      <c r="H670" s="46"/>
    </row>
    <row r="671" spans="6:8" ht="13.2">
      <c r="F671" s="45"/>
      <c r="G671" s="46"/>
      <c r="H671" s="46"/>
    </row>
    <row r="672" spans="6:8" ht="13.2">
      <c r="F672" s="45"/>
      <c r="G672" s="46"/>
      <c r="H672" s="46"/>
    </row>
    <row r="673" spans="6:8" ht="13.2">
      <c r="F673" s="45"/>
      <c r="G673" s="46"/>
      <c r="H673" s="46"/>
    </row>
    <row r="674" spans="6:8" ht="13.2">
      <c r="F674" s="45"/>
      <c r="G674" s="46"/>
      <c r="H674" s="46"/>
    </row>
    <row r="675" spans="6:8" ht="13.2">
      <c r="F675" s="45"/>
      <c r="G675" s="46"/>
      <c r="H675" s="46"/>
    </row>
    <row r="676" spans="6:8" ht="13.2">
      <c r="F676" s="45"/>
      <c r="G676" s="46"/>
      <c r="H676" s="46"/>
    </row>
    <row r="677" spans="6:8" ht="13.2">
      <c r="F677" s="45"/>
      <c r="G677" s="46"/>
      <c r="H677" s="46"/>
    </row>
    <row r="678" spans="6:8" ht="13.2">
      <c r="F678" s="45"/>
      <c r="G678" s="46"/>
      <c r="H678" s="46"/>
    </row>
    <row r="679" spans="6:8" ht="13.2">
      <c r="F679" s="45"/>
      <c r="G679" s="46"/>
      <c r="H679" s="46"/>
    </row>
    <row r="680" spans="6:8" ht="13.2">
      <c r="F680" s="45"/>
      <c r="G680" s="46"/>
      <c r="H680" s="46"/>
    </row>
    <row r="681" spans="6:8" ht="13.2">
      <c r="F681" s="45"/>
      <c r="G681" s="46"/>
      <c r="H681" s="46"/>
    </row>
    <row r="682" spans="6:8" ht="13.2">
      <c r="F682" s="45"/>
      <c r="G682" s="46"/>
      <c r="H682" s="46"/>
    </row>
    <row r="683" spans="6:8" ht="13.2">
      <c r="F683" s="45"/>
      <c r="G683" s="46"/>
      <c r="H683" s="46"/>
    </row>
    <row r="684" spans="6:8" ht="13.2">
      <c r="F684" s="45"/>
      <c r="G684" s="46"/>
      <c r="H684" s="46"/>
    </row>
    <row r="685" spans="6:8" ht="13.2">
      <c r="F685" s="45"/>
      <c r="G685" s="46"/>
      <c r="H685" s="46"/>
    </row>
    <row r="686" spans="6:8" ht="13.2">
      <c r="F686" s="45"/>
      <c r="G686" s="46"/>
      <c r="H686" s="46"/>
    </row>
    <row r="687" spans="6:8" ht="13.2">
      <c r="F687" s="45"/>
      <c r="G687" s="46"/>
      <c r="H687" s="46"/>
    </row>
    <row r="688" spans="6:8" ht="13.2">
      <c r="F688" s="45"/>
      <c r="G688" s="46"/>
      <c r="H688" s="46"/>
    </row>
    <row r="689" spans="6:8" ht="13.2">
      <c r="F689" s="45"/>
      <c r="G689" s="46"/>
      <c r="H689" s="46"/>
    </row>
    <row r="690" spans="6:8" ht="13.2">
      <c r="F690" s="45"/>
      <c r="G690" s="46"/>
      <c r="H690" s="46"/>
    </row>
    <row r="691" spans="6:8" ht="13.2">
      <c r="F691" s="45"/>
      <c r="G691" s="46"/>
      <c r="H691" s="46"/>
    </row>
    <row r="692" spans="6:8" ht="13.2">
      <c r="F692" s="45"/>
      <c r="G692" s="46"/>
      <c r="H692" s="46"/>
    </row>
    <row r="693" spans="6:8" ht="13.2">
      <c r="F693" s="45"/>
      <c r="G693" s="46"/>
      <c r="H693" s="46"/>
    </row>
    <row r="694" spans="6:8" ht="13.2">
      <c r="F694" s="45"/>
      <c r="G694" s="46"/>
      <c r="H694" s="46"/>
    </row>
    <row r="695" spans="6:8" ht="13.2">
      <c r="F695" s="45"/>
      <c r="G695" s="46"/>
      <c r="H695" s="46"/>
    </row>
    <row r="696" spans="6:8" ht="13.2">
      <c r="F696" s="45"/>
      <c r="G696" s="46"/>
      <c r="H696" s="46"/>
    </row>
    <row r="697" spans="6:8" ht="13.2">
      <c r="F697" s="45"/>
      <c r="G697" s="46"/>
      <c r="H697" s="46"/>
    </row>
    <row r="698" spans="6:8" ht="13.2">
      <c r="F698" s="45"/>
      <c r="G698" s="46"/>
      <c r="H698" s="46"/>
    </row>
    <row r="699" spans="6:8" ht="13.2">
      <c r="F699" s="45"/>
      <c r="G699" s="46"/>
      <c r="H699" s="46"/>
    </row>
    <row r="700" spans="6:8" ht="13.2">
      <c r="F700" s="45"/>
      <c r="G700" s="46"/>
      <c r="H700" s="46"/>
    </row>
    <row r="701" spans="6:8" ht="13.2">
      <c r="F701" s="45"/>
      <c r="G701" s="46"/>
      <c r="H701" s="46"/>
    </row>
    <row r="702" spans="6:8" ht="13.2">
      <c r="F702" s="45"/>
      <c r="G702" s="46"/>
      <c r="H702" s="46"/>
    </row>
    <row r="703" spans="6:8" ht="13.2">
      <c r="F703" s="45"/>
      <c r="G703" s="46"/>
      <c r="H703" s="46"/>
    </row>
    <row r="704" spans="6:8" ht="13.2">
      <c r="F704" s="45"/>
      <c r="G704" s="46"/>
      <c r="H704" s="46"/>
    </row>
    <row r="705" spans="6:8" ht="13.2">
      <c r="F705" s="45"/>
      <c r="G705" s="46"/>
      <c r="H705" s="46"/>
    </row>
    <row r="706" spans="6:8" ht="13.2">
      <c r="F706" s="45"/>
      <c r="G706" s="46"/>
      <c r="H706" s="46"/>
    </row>
    <row r="707" spans="6:8" ht="13.2">
      <c r="F707" s="45"/>
      <c r="G707" s="46"/>
      <c r="H707" s="46"/>
    </row>
    <row r="708" spans="6:8" ht="13.2">
      <c r="F708" s="45"/>
      <c r="G708" s="46"/>
      <c r="H708" s="46"/>
    </row>
    <row r="709" spans="6:8" ht="13.2">
      <c r="F709" s="45"/>
      <c r="G709" s="46"/>
      <c r="H709" s="46"/>
    </row>
    <row r="710" spans="6:8" ht="13.2">
      <c r="F710" s="45"/>
      <c r="G710" s="46"/>
      <c r="H710" s="46"/>
    </row>
    <row r="711" spans="6:8" ht="13.2">
      <c r="F711" s="45"/>
      <c r="G711" s="46"/>
      <c r="H711" s="46"/>
    </row>
    <row r="712" spans="6:8" ht="13.2">
      <c r="F712" s="45"/>
      <c r="G712" s="46"/>
      <c r="H712" s="46"/>
    </row>
    <row r="713" spans="6:8" ht="13.2">
      <c r="F713" s="45"/>
      <c r="G713" s="46"/>
      <c r="H713" s="46"/>
    </row>
    <row r="714" spans="6:8" ht="13.2">
      <c r="F714" s="45"/>
      <c r="G714" s="46"/>
      <c r="H714" s="46"/>
    </row>
    <row r="715" spans="6:8" ht="13.2">
      <c r="F715" s="45"/>
      <c r="G715" s="46"/>
      <c r="H715" s="46"/>
    </row>
    <row r="716" spans="6:8" ht="13.2">
      <c r="F716" s="45"/>
      <c r="G716" s="46"/>
      <c r="H716" s="46"/>
    </row>
    <row r="717" spans="6:8" ht="13.2">
      <c r="F717" s="45"/>
      <c r="G717" s="46"/>
      <c r="H717" s="46"/>
    </row>
    <row r="718" spans="6:8" ht="13.2">
      <c r="F718" s="45"/>
      <c r="G718" s="46"/>
      <c r="H718" s="46"/>
    </row>
    <row r="719" spans="6:8" ht="13.2">
      <c r="F719" s="45"/>
      <c r="G719" s="46"/>
      <c r="H719" s="46"/>
    </row>
    <row r="720" spans="6:8" ht="13.2">
      <c r="F720" s="45"/>
      <c r="G720" s="46"/>
      <c r="H720" s="46"/>
    </row>
    <row r="721" spans="6:8" ht="13.2">
      <c r="F721" s="45"/>
      <c r="G721" s="46"/>
      <c r="H721" s="46"/>
    </row>
    <row r="722" spans="6:8" ht="13.2">
      <c r="F722" s="45"/>
      <c r="G722" s="46"/>
      <c r="H722" s="46"/>
    </row>
    <row r="723" spans="6:8" ht="13.2">
      <c r="F723" s="45"/>
      <c r="G723" s="46"/>
      <c r="H723" s="46"/>
    </row>
    <row r="724" spans="6:8" ht="13.2">
      <c r="F724" s="45"/>
      <c r="G724" s="46"/>
      <c r="H724" s="46"/>
    </row>
    <row r="725" spans="6:8" ht="13.2">
      <c r="F725" s="45"/>
      <c r="G725" s="46"/>
      <c r="H725" s="46"/>
    </row>
    <row r="726" spans="6:8" ht="13.2">
      <c r="F726" s="45"/>
      <c r="G726" s="46"/>
      <c r="H726" s="46"/>
    </row>
    <row r="727" spans="6:8" ht="13.2">
      <c r="F727" s="45"/>
      <c r="G727" s="46"/>
      <c r="H727" s="46"/>
    </row>
    <row r="728" spans="6:8" ht="13.2">
      <c r="F728" s="45"/>
      <c r="G728" s="46"/>
      <c r="H728" s="46"/>
    </row>
    <row r="729" spans="6:8" ht="13.2">
      <c r="F729" s="45"/>
      <c r="G729" s="46"/>
      <c r="H729" s="46"/>
    </row>
    <row r="730" spans="6:8" ht="13.2">
      <c r="F730" s="45"/>
      <c r="G730" s="46"/>
      <c r="H730" s="46"/>
    </row>
    <row r="731" spans="6:8" ht="13.2">
      <c r="F731" s="45"/>
      <c r="G731" s="46"/>
      <c r="H731" s="46"/>
    </row>
    <row r="732" spans="6:8" ht="13.2">
      <c r="F732" s="45"/>
      <c r="G732" s="46"/>
      <c r="H732" s="46"/>
    </row>
    <row r="733" spans="6:8" ht="13.2">
      <c r="F733" s="45"/>
      <c r="G733" s="46"/>
      <c r="H733" s="46"/>
    </row>
    <row r="734" spans="6:8" ht="13.2">
      <c r="F734" s="45"/>
      <c r="G734" s="46"/>
      <c r="H734" s="46"/>
    </row>
    <row r="735" spans="6:8" ht="13.2">
      <c r="F735" s="45"/>
      <c r="G735" s="46"/>
      <c r="H735" s="46"/>
    </row>
    <row r="736" spans="6:8" ht="13.2">
      <c r="F736" s="45"/>
      <c r="G736" s="46"/>
      <c r="H736" s="46"/>
    </row>
    <row r="737" spans="6:8" ht="13.2">
      <c r="F737" s="45"/>
      <c r="G737" s="46"/>
      <c r="H737" s="46"/>
    </row>
    <row r="738" spans="6:8" ht="13.2">
      <c r="F738" s="45"/>
      <c r="G738" s="46"/>
      <c r="H738" s="46"/>
    </row>
    <row r="739" spans="6:8" ht="13.2">
      <c r="F739" s="45"/>
      <c r="G739" s="46"/>
      <c r="H739" s="46"/>
    </row>
    <row r="740" spans="6:8" ht="13.2">
      <c r="F740" s="45"/>
      <c r="G740" s="46"/>
      <c r="H740" s="46"/>
    </row>
    <row r="741" spans="6:8" ht="13.2">
      <c r="F741" s="45"/>
      <c r="G741" s="46"/>
      <c r="H741" s="46"/>
    </row>
    <row r="742" spans="6:8" ht="13.2">
      <c r="F742" s="45"/>
      <c r="G742" s="46"/>
      <c r="H742" s="46"/>
    </row>
    <row r="743" spans="6:8" ht="13.2">
      <c r="F743" s="45"/>
      <c r="G743" s="46"/>
      <c r="H743" s="46"/>
    </row>
    <row r="744" spans="6:8" ht="13.2">
      <c r="F744" s="45"/>
      <c r="G744" s="46"/>
      <c r="H744" s="46"/>
    </row>
    <row r="745" spans="6:8" ht="13.2">
      <c r="F745" s="45"/>
      <c r="G745" s="46"/>
      <c r="H745" s="46"/>
    </row>
    <row r="746" spans="6:8" ht="13.2">
      <c r="F746" s="45"/>
      <c r="G746" s="46"/>
      <c r="H746" s="46"/>
    </row>
    <row r="747" spans="6:8" ht="13.2">
      <c r="F747" s="45"/>
      <c r="G747" s="46"/>
      <c r="H747" s="46"/>
    </row>
    <row r="748" spans="6:8" ht="13.2">
      <c r="F748" s="45"/>
      <c r="G748" s="46"/>
      <c r="H748" s="46"/>
    </row>
    <row r="749" spans="6:8" ht="13.2">
      <c r="F749" s="45"/>
      <c r="G749" s="46"/>
      <c r="H749" s="46"/>
    </row>
    <row r="750" spans="6:8" ht="13.2">
      <c r="F750" s="45"/>
      <c r="G750" s="46"/>
      <c r="H750" s="46"/>
    </row>
    <row r="751" spans="6:8" ht="13.2">
      <c r="F751" s="45"/>
      <c r="G751" s="46"/>
      <c r="H751" s="46"/>
    </row>
    <row r="752" spans="6:8" ht="13.2">
      <c r="F752" s="45"/>
      <c r="G752" s="46"/>
      <c r="H752" s="46"/>
    </row>
    <row r="753" spans="6:8" ht="13.2">
      <c r="F753" s="45"/>
      <c r="G753" s="46"/>
      <c r="H753" s="46"/>
    </row>
    <row r="754" spans="6:8" ht="13.2">
      <c r="F754" s="45"/>
      <c r="G754" s="46"/>
      <c r="H754" s="46"/>
    </row>
    <row r="755" spans="6:8" ht="13.2">
      <c r="F755" s="45"/>
      <c r="G755" s="46"/>
      <c r="H755" s="46"/>
    </row>
    <row r="756" spans="6:8" ht="13.2">
      <c r="F756" s="45"/>
      <c r="G756" s="46"/>
      <c r="H756" s="46"/>
    </row>
    <row r="757" spans="6:8" ht="13.2">
      <c r="F757" s="45"/>
      <c r="G757" s="46"/>
      <c r="H757" s="46"/>
    </row>
    <row r="758" spans="6:8" ht="13.2">
      <c r="F758" s="45"/>
      <c r="G758" s="46"/>
      <c r="H758" s="46"/>
    </row>
    <row r="759" spans="6:8" ht="13.2">
      <c r="F759" s="45"/>
      <c r="G759" s="46"/>
      <c r="H759" s="46"/>
    </row>
    <row r="760" spans="6:8" ht="13.2">
      <c r="F760" s="45"/>
      <c r="G760" s="46"/>
      <c r="H760" s="46"/>
    </row>
    <row r="761" spans="6:8" ht="13.2">
      <c r="F761" s="45"/>
      <c r="G761" s="46"/>
      <c r="H761" s="46"/>
    </row>
    <row r="762" spans="6:8" ht="13.2">
      <c r="F762" s="45"/>
      <c r="G762" s="46"/>
      <c r="H762" s="46"/>
    </row>
    <row r="763" spans="6:8" ht="13.2">
      <c r="F763" s="45"/>
      <c r="G763" s="46"/>
      <c r="H763" s="46"/>
    </row>
    <row r="764" spans="6:8" ht="13.2">
      <c r="F764" s="45"/>
      <c r="G764" s="46"/>
      <c r="H764" s="46"/>
    </row>
    <row r="765" spans="6:8" ht="13.2">
      <c r="F765" s="45"/>
      <c r="G765" s="46"/>
      <c r="H765" s="46"/>
    </row>
    <row r="766" spans="6:8" ht="13.2">
      <c r="F766" s="45"/>
      <c r="G766" s="46"/>
      <c r="H766" s="46"/>
    </row>
    <row r="767" spans="6:8" ht="13.2">
      <c r="F767" s="45"/>
      <c r="G767" s="46"/>
      <c r="H767" s="46"/>
    </row>
    <row r="768" spans="6:8" ht="13.2">
      <c r="F768" s="45"/>
      <c r="G768" s="46"/>
      <c r="H768" s="46"/>
    </row>
    <row r="769" spans="6:8" ht="13.2">
      <c r="F769" s="45"/>
      <c r="G769" s="46"/>
      <c r="H769" s="46"/>
    </row>
    <row r="770" spans="6:8" ht="13.2">
      <c r="F770" s="45"/>
      <c r="G770" s="46"/>
      <c r="H770" s="46"/>
    </row>
    <row r="771" spans="6:8" ht="13.2">
      <c r="F771" s="45"/>
      <c r="G771" s="46"/>
      <c r="H771" s="46"/>
    </row>
    <row r="772" spans="6:8" ht="13.2">
      <c r="F772" s="45"/>
      <c r="G772" s="46"/>
      <c r="H772" s="46"/>
    </row>
    <row r="773" spans="6:8" ht="13.2">
      <c r="F773" s="45"/>
      <c r="G773" s="46"/>
      <c r="H773" s="46"/>
    </row>
    <row r="774" spans="6:8" ht="13.2">
      <c r="F774" s="45"/>
      <c r="G774" s="46"/>
      <c r="H774" s="46"/>
    </row>
    <row r="775" spans="6:8" ht="13.2">
      <c r="F775" s="45"/>
      <c r="G775" s="46"/>
      <c r="H775" s="46"/>
    </row>
    <row r="776" spans="6:8" ht="13.2">
      <c r="F776" s="45"/>
      <c r="G776" s="46"/>
      <c r="H776" s="46"/>
    </row>
    <row r="777" spans="6:8" ht="13.2">
      <c r="F777" s="45"/>
      <c r="G777" s="46"/>
      <c r="H777" s="46"/>
    </row>
    <row r="778" spans="6:8" ht="13.2">
      <c r="F778" s="45"/>
      <c r="G778" s="46"/>
      <c r="H778" s="46"/>
    </row>
    <row r="779" spans="6:8" ht="13.2">
      <c r="F779" s="45"/>
      <c r="G779" s="46"/>
      <c r="H779" s="46"/>
    </row>
    <row r="780" spans="6:8" ht="13.2">
      <c r="F780" s="45"/>
      <c r="G780" s="46"/>
      <c r="H780" s="46"/>
    </row>
    <row r="781" spans="6:8" ht="13.2">
      <c r="F781" s="45"/>
      <c r="G781" s="46"/>
      <c r="H781" s="46"/>
    </row>
    <row r="782" spans="6:8" ht="13.2">
      <c r="F782" s="45"/>
      <c r="G782" s="46"/>
      <c r="H782" s="46"/>
    </row>
    <row r="783" spans="6:8" ht="13.2">
      <c r="F783" s="45"/>
      <c r="G783" s="46"/>
      <c r="H783" s="46"/>
    </row>
    <row r="784" spans="6:8" ht="13.2">
      <c r="F784" s="45"/>
      <c r="G784" s="46"/>
      <c r="H784" s="46"/>
    </row>
    <row r="785" spans="6:8" ht="13.2">
      <c r="F785" s="45"/>
      <c r="G785" s="46"/>
      <c r="H785" s="46"/>
    </row>
    <row r="786" spans="6:8" ht="13.2">
      <c r="F786" s="45"/>
      <c r="G786" s="46"/>
      <c r="H786" s="46"/>
    </row>
    <row r="787" spans="6:8" ht="13.2">
      <c r="F787" s="45"/>
      <c r="G787" s="46"/>
      <c r="H787" s="46"/>
    </row>
    <row r="788" spans="6:8" ht="13.2">
      <c r="F788" s="45"/>
      <c r="G788" s="46"/>
      <c r="H788" s="46"/>
    </row>
    <row r="789" spans="6:8" ht="13.2">
      <c r="F789" s="45"/>
      <c r="G789" s="46"/>
      <c r="H789" s="46"/>
    </row>
    <row r="790" spans="6:8" ht="13.2">
      <c r="F790" s="45"/>
      <c r="G790" s="46"/>
      <c r="H790" s="46"/>
    </row>
    <row r="791" spans="6:8" ht="13.2">
      <c r="F791" s="45"/>
      <c r="G791" s="46"/>
      <c r="H791" s="46"/>
    </row>
    <row r="792" spans="6:8" ht="13.2">
      <c r="F792" s="45"/>
      <c r="G792" s="46"/>
      <c r="H792" s="46"/>
    </row>
    <row r="793" spans="6:8" ht="13.2">
      <c r="F793" s="45"/>
      <c r="G793" s="46"/>
      <c r="H793" s="46"/>
    </row>
    <row r="794" spans="6:8" ht="13.2">
      <c r="F794" s="45"/>
      <c r="G794" s="46"/>
      <c r="H794" s="46"/>
    </row>
    <row r="795" spans="6:8" ht="13.2">
      <c r="F795" s="45"/>
      <c r="G795" s="46"/>
      <c r="H795" s="46"/>
    </row>
    <row r="796" spans="6:8" ht="13.2">
      <c r="F796" s="45"/>
      <c r="G796" s="46"/>
      <c r="H796" s="46"/>
    </row>
    <row r="797" spans="6:8" ht="13.2">
      <c r="F797" s="45"/>
      <c r="G797" s="46"/>
      <c r="H797" s="46"/>
    </row>
    <row r="798" spans="6:8" ht="13.2">
      <c r="F798" s="45"/>
      <c r="G798" s="46"/>
      <c r="H798" s="46"/>
    </row>
    <row r="799" spans="6:8" ht="13.2">
      <c r="F799" s="45"/>
      <c r="G799" s="46"/>
      <c r="H799" s="46"/>
    </row>
    <row r="800" spans="6:8" ht="13.2">
      <c r="F800" s="45"/>
      <c r="G800" s="46"/>
      <c r="H800" s="46"/>
    </row>
    <row r="801" spans="6:8" ht="13.2">
      <c r="F801" s="45"/>
      <c r="G801" s="46"/>
      <c r="H801" s="46"/>
    </row>
    <row r="802" spans="6:8" ht="13.2">
      <c r="F802" s="45"/>
      <c r="G802" s="46"/>
      <c r="H802" s="46"/>
    </row>
    <row r="803" spans="6:8" ht="13.2">
      <c r="F803" s="45"/>
      <c r="G803" s="46"/>
      <c r="H803" s="46"/>
    </row>
    <row r="804" spans="6:8" ht="13.2">
      <c r="F804" s="45"/>
      <c r="G804" s="46"/>
      <c r="H804" s="46"/>
    </row>
    <row r="805" spans="6:8" ht="13.2">
      <c r="F805" s="45"/>
      <c r="G805" s="46"/>
      <c r="H805" s="46"/>
    </row>
    <row r="806" spans="6:8" ht="13.2">
      <c r="F806" s="45"/>
      <c r="G806" s="46"/>
      <c r="H806" s="46"/>
    </row>
    <row r="807" spans="6:8" ht="13.2">
      <c r="F807" s="45"/>
      <c r="G807" s="46"/>
      <c r="H807" s="46"/>
    </row>
    <row r="808" spans="6:8" ht="13.2">
      <c r="F808" s="45"/>
      <c r="G808" s="46"/>
      <c r="H808" s="46"/>
    </row>
    <row r="809" spans="6:8" ht="13.2">
      <c r="F809" s="45"/>
      <c r="G809" s="46"/>
      <c r="H809" s="46"/>
    </row>
    <row r="810" spans="6:8" ht="13.2">
      <c r="F810" s="45"/>
      <c r="G810" s="46"/>
      <c r="H810" s="46"/>
    </row>
    <row r="811" spans="6:8" ht="13.2">
      <c r="F811" s="45"/>
      <c r="G811" s="46"/>
      <c r="H811" s="46"/>
    </row>
    <row r="812" spans="6:8" ht="13.2">
      <c r="F812" s="45"/>
      <c r="G812" s="46"/>
      <c r="H812" s="46"/>
    </row>
    <row r="813" spans="6:8" ht="13.2">
      <c r="F813" s="45"/>
      <c r="G813" s="46"/>
      <c r="H813" s="46"/>
    </row>
    <row r="814" spans="6:8" ht="13.2">
      <c r="F814" s="45"/>
      <c r="G814" s="46"/>
      <c r="H814" s="46"/>
    </row>
    <row r="815" spans="6:8" ht="13.2">
      <c r="F815" s="45"/>
      <c r="G815" s="46"/>
      <c r="H815" s="46"/>
    </row>
    <row r="816" spans="6:8" ht="13.2">
      <c r="F816" s="45"/>
      <c r="G816" s="46"/>
      <c r="H816" s="46"/>
    </row>
    <row r="817" spans="6:8" ht="13.2">
      <c r="F817" s="45"/>
      <c r="G817" s="46"/>
      <c r="H817" s="46"/>
    </row>
    <row r="818" spans="6:8" ht="13.2">
      <c r="F818" s="45"/>
      <c r="G818" s="46"/>
      <c r="H818" s="46"/>
    </row>
    <row r="819" spans="6:8" ht="13.2">
      <c r="F819" s="45"/>
      <c r="G819" s="46"/>
      <c r="H819" s="46"/>
    </row>
    <row r="820" spans="6:8" ht="13.2">
      <c r="F820" s="45"/>
      <c r="G820" s="46"/>
      <c r="H820" s="46"/>
    </row>
    <row r="821" spans="6:8" ht="13.2">
      <c r="F821" s="45"/>
      <c r="G821" s="46"/>
      <c r="H821" s="46"/>
    </row>
    <row r="822" spans="6:8" ht="13.2">
      <c r="F822" s="45"/>
      <c r="G822" s="46"/>
      <c r="H822" s="46"/>
    </row>
    <row r="823" spans="6:8" ht="13.2">
      <c r="F823" s="45"/>
      <c r="G823" s="46"/>
      <c r="H823" s="46"/>
    </row>
    <row r="824" spans="6:8" ht="13.2">
      <c r="F824" s="45"/>
      <c r="G824" s="46"/>
      <c r="H824" s="46"/>
    </row>
    <row r="825" spans="6:8" ht="13.2">
      <c r="F825" s="45"/>
      <c r="G825" s="46"/>
      <c r="H825" s="46"/>
    </row>
    <row r="826" spans="6:8" ht="13.2">
      <c r="F826" s="45"/>
      <c r="G826" s="46"/>
      <c r="H826" s="46"/>
    </row>
    <row r="827" spans="6:8" ht="13.2">
      <c r="F827" s="45"/>
      <c r="G827" s="46"/>
      <c r="H827" s="46"/>
    </row>
    <row r="828" spans="6:8" ht="13.2">
      <c r="F828" s="45"/>
      <c r="G828" s="46"/>
      <c r="H828" s="46"/>
    </row>
    <row r="829" spans="6:8" ht="13.2">
      <c r="F829" s="45"/>
      <c r="G829" s="46"/>
      <c r="H829" s="46"/>
    </row>
    <row r="830" spans="6:8" ht="13.2">
      <c r="F830" s="45"/>
      <c r="G830" s="46"/>
      <c r="H830" s="46"/>
    </row>
    <row r="831" spans="6:8" ht="13.2">
      <c r="F831" s="45"/>
      <c r="G831" s="46"/>
      <c r="H831" s="46"/>
    </row>
    <row r="832" spans="6:8" ht="13.2">
      <c r="F832" s="45"/>
      <c r="G832" s="46"/>
      <c r="H832" s="46"/>
    </row>
    <row r="833" spans="6:8" ht="13.2">
      <c r="F833" s="45"/>
      <c r="G833" s="46"/>
      <c r="H833" s="46"/>
    </row>
    <row r="834" spans="6:8" ht="13.2">
      <c r="F834" s="45"/>
      <c r="G834" s="46"/>
      <c r="H834" s="46"/>
    </row>
    <row r="835" spans="6:8" ht="13.2">
      <c r="F835" s="45"/>
      <c r="G835" s="46"/>
      <c r="H835" s="46"/>
    </row>
    <row r="836" spans="6:8" ht="13.2">
      <c r="F836" s="45"/>
      <c r="G836" s="46"/>
      <c r="H836" s="46"/>
    </row>
    <row r="837" spans="6:8" ht="13.2">
      <c r="F837" s="45"/>
      <c r="G837" s="46"/>
      <c r="H837" s="46"/>
    </row>
    <row r="838" spans="6:8" ht="13.2">
      <c r="F838" s="45"/>
      <c r="G838" s="46"/>
      <c r="H838" s="46"/>
    </row>
    <row r="839" spans="6:8" ht="13.2">
      <c r="F839" s="45"/>
      <c r="G839" s="46"/>
      <c r="H839" s="46"/>
    </row>
    <row r="840" spans="6:8" ht="13.2">
      <c r="F840" s="45"/>
      <c r="G840" s="46"/>
      <c r="H840" s="46"/>
    </row>
    <row r="841" spans="6:8" ht="13.2">
      <c r="F841" s="45"/>
      <c r="G841" s="46"/>
      <c r="H841" s="46"/>
    </row>
    <row r="842" spans="6:8" ht="13.2">
      <c r="F842" s="45"/>
      <c r="G842" s="46"/>
      <c r="H842" s="46"/>
    </row>
    <row r="843" spans="6:8" ht="13.2">
      <c r="F843" s="45"/>
      <c r="G843" s="46"/>
      <c r="H843" s="46"/>
    </row>
    <row r="844" spans="6:8" ht="13.2">
      <c r="F844" s="45"/>
      <c r="G844" s="46"/>
      <c r="H844" s="46"/>
    </row>
    <row r="845" spans="6:8" ht="13.2">
      <c r="F845" s="45"/>
      <c r="G845" s="46"/>
      <c r="H845" s="46"/>
    </row>
    <row r="846" spans="6:8" ht="13.2">
      <c r="F846" s="45"/>
      <c r="G846" s="46"/>
      <c r="H846" s="46"/>
    </row>
    <row r="847" spans="6:8" ht="13.2">
      <c r="F847" s="45"/>
      <c r="G847" s="46"/>
      <c r="H847" s="46"/>
    </row>
    <row r="848" spans="6:8" ht="13.2">
      <c r="F848" s="45"/>
      <c r="G848" s="46"/>
      <c r="H848" s="46"/>
    </row>
    <row r="849" spans="6:8" ht="13.2">
      <c r="F849" s="45"/>
      <c r="G849" s="46"/>
      <c r="H849" s="46"/>
    </row>
    <row r="850" spans="6:8" ht="13.2">
      <c r="F850" s="45"/>
      <c r="G850" s="46"/>
      <c r="H850" s="46"/>
    </row>
    <row r="851" spans="6:8" ht="13.2">
      <c r="F851" s="45"/>
      <c r="G851" s="46"/>
      <c r="H851" s="46"/>
    </row>
    <row r="852" spans="6:8" ht="13.2">
      <c r="F852" s="45"/>
      <c r="G852" s="46"/>
      <c r="H852" s="46"/>
    </row>
    <row r="853" spans="6:8" ht="13.2">
      <c r="F853" s="45"/>
      <c r="G853" s="46"/>
      <c r="H853" s="46"/>
    </row>
    <row r="854" spans="6:8" ht="13.2">
      <c r="F854" s="45"/>
      <c r="G854" s="46"/>
      <c r="H854" s="46"/>
    </row>
    <row r="855" spans="6:8" ht="13.2">
      <c r="F855" s="45"/>
      <c r="G855" s="46"/>
      <c r="H855" s="46"/>
    </row>
    <row r="856" spans="6:8" ht="13.2">
      <c r="F856" s="45"/>
      <c r="G856" s="46"/>
      <c r="H856" s="46"/>
    </row>
    <row r="857" spans="6:8" ht="13.2">
      <c r="F857" s="45"/>
      <c r="G857" s="46"/>
      <c r="H857" s="46"/>
    </row>
    <row r="858" spans="6:8" ht="13.2">
      <c r="F858" s="45"/>
      <c r="G858" s="46"/>
      <c r="H858" s="46"/>
    </row>
    <row r="859" spans="6:8" ht="13.2">
      <c r="F859" s="45"/>
      <c r="G859" s="46"/>
      <c r="H859" s="46"/>
    </row>
    <row r="860" spans="6:8" ht="13.2">
      <c r="F860" s="45"/>
      <c r="G860" s="46"/>
      <c r="H860" s="46"/>
    </row>
    <row r="861" spans="6:8" ht="13.2">
      <c r="F861" s="45"/>
      <c r="G861" s="46"/>
      <c r="H861" s="46"/>
    </row>
    <row r="862" spans="6:8" ht="13.2">
      <c r="F862" s="45"/>
      <c r="G862" s="46"/>
      <c r="H862" s="46"/>
    </row>
    <row r="863" spans="6:8" ht="13.2">
      <c r="F863" s="45"/>
      <c r="G863" s="46"/>
      <c r="H863" s="46"/>
    </row>
    <row r="864" spans="6:8" ht="13.2">
      <c r="F864" s="45"/>
      <c r="G864" s="46"/>
      <c r="H864" s="46"/>
    </row>
    <row r="865" spans="6:8" ht="13.2">
      <c r="F865" s="45"/>
      <c r="G865" s="46"/>
      <c r="H865" s="46"/>
    </row>
    <row r="866" spans="6:8" ht="13.2">
      <c r="F866" s="45"/>
      <c r="G866" s="46"/>
      <c r="H866" s="46"/>
    </row>
    <row r="867" spans="6:8" ht="13.2">
      <c r="F867" s="45"/>
      <c r="G867" s="46"/>
      <c r="H867" s="46"/>
    </row>
    <row r="868" spans="6:8" ht="13.2">
      <c r="F868" s="45"/>
      <c r="G868" s="46"/>
      <c r="H868" s="46"/>
    </row>
    <row r="869" spans="6:8" ht="13.2">
      <c r="F869" s="45"/>
      <c r="G869" s="46"/>
      <c r="H869" s="46"/>
    </row>
    <row r="870" spans="6:8" ht="13.2">
      <c r="F870" s="45"/>
      <c r="G870" s="46"/>
      <c r="H870" s="46"/>
    </row>
    <row r="871" spans="6:8" ht="13.2">
      <c r="F871" s="45"/>
      <c r="G871" s="46"/>
      <c r="H871" s="46"/>
    </row>
    <row r="872" spans="6:8" ht="13.2">
      <c r="F872" s="45"/>
      <c r="G872" s="46"/>
      <c r="H872" s="46"/>
    </row>
    <row r="873" spans="6:8" ht="13.2">
      <c r="F873" s="45"/>
      <c r="G873" s="46"/>
      <c r="H873" s="46"/>
    </row>
    <row r="874" spans="6:8" ht="13.2">
      <c r="F874" s="45"/>
      <c r="G874" s="46"/>
      <c r="H874" s="46"/>
    </row>
    <row r="875" spans="6:8" ht="13.2">
      <c r="F875" s="45"/>
      <c r="G875" s="46"/>
      <c r="H875" s="46"/>
    </row>
    <row r="876" spans="6:8" ht="13.2">
      <c r="F876" s="45"/>
      <c r="G876" s="46"/>
      <c r="H876" s="46"/>
    </row>
    <row r="877" spans="6:8" ht="13.2">
      <c r="F877" s="45"/>
      <c r="G877" s="46"/>
      <c r="H877" s="46"/>
    </row>
    <row r="878" spans="6:8" ht="13.2">
      <c r="F878" s="45"/>
      <c r="G878" s="46"/>
      <c r="H878" s="46"/>
    </row>
    <row r="879" spans="6:8" ht="13.2">
      <c r="F879" s="45"/>
      <c r="G879" s="46"/>
      <c r="H879" s="46"/>
    </row>
    <row r="880" spans="6:8" ht="13.2">
      <c r="F880" s="45"/>
      <c r="G880" s="46"/>
      <c r="H880" s="46"/>
    </row>
    <row r="881" spans="6:8" ht="13.2">
      <c r="F881" s="45"/>
      <c r="G881" s="46"/>
      <c r="H881" s="46"/>
    </row>
    <row r="882" spans="6:8" ht="13.2">
      <c r="F882" s="45"/>
      <c r="G882" s="46"/>
      <c r="H882" s="46"/>
    </row>
    <row r="883" spans="6:8" ht="13.2">
      <c r="F883" s="45"/>
      <c r="G883" s="46"/>
      <c r="H883" s="46"/>
    </row>
    <row r="884" spans="6:8" ht="13.2">
      <c r="F884" s="45"/>
      <c r="G884" s="46"/>
      <c r="H884" s="46"/>
    </row>
    <row r="885" spans="6:8" ht="13.2">
      <c r="F885" s="45"/>
      <c r="G885" s="46"/>
      <c r="H885" s="46"/>
    </row>
    <row r="886" spans="6:8" ht="13.2">
      <c r="F886" s="45"/>
      <c r="G886" s="46"/>
      <c r="H886" s="46"/>
    </row>
    <row r="887" spans="6:8" ht="13.2">
      <c r="F887" s="45"/>
      <c r="G887" s="46"/>
      <c r="H887" s="46"/>
    </row>
    <row r="888" spans="6:8" ht="13.2">
      <c r="F888" s="45"/>
      <c r="G888" s="46"/>
      <c r="H888" s="46"/>
    </row>
    <row r="889" spans="6:8" ht="13.2">
      <c r="F889" s="45"/>
      <c r="G889" s="46"/>
      <c r="H889" s="46"/>
    </row>
    <row r="890" spans="6:8" ht="13.2">
      <c r="F890" s="45"/>
      <c r="G890" s="46"/>
      <c r="H890" s="46"/>
    </row>
    <row r="891" spans="6:8" ht="13.2">
      <c r="F891" s="45"/>
      <c r="G891" s="46"/>
      <c r="H891" s="46"/>
    </row>
    <row r="892" spans="6:8" ht="13.2">
      <c r="F892" s="45"/>
      <c r="G892" s="46"/>
      <c r="H892" s="46"/>
    </row>
    <row r="893" spans="6:8" ht="13.2">
      <c r="F893" s="45"/>
      <c r="G893" s="46"/>
      <c r="H893" s="46"/>
    </row>
    <row r="894" spans="6:8" ht="13.2">
      <c r="F894" s="45"/>
      <c r="G894" s="46"/>
      <c r="H894" s="46"/>
    </row>
    <row r="895" spans="6:8" ht="13.2">
      <c r="F895" s="45"/>
      <c r="G895" s="46"/>
      <c r="H895" s="46"/>
    </row>
    <row r="896" spans="6:8" ht="13.2">
      <c r="F896" s="45"/>
      <c r="G896" s="46"/>
      <c r="H896" s="46"/>
    </row>
    <row r="897" spans="6:8" ht="13.2">
      <c r="F897" s="45"/>
      <c r="G897" s="46"/>
      <c r="H897" s="46"/>
    </row>
    <row r="898" spans="6:8" ht="13.2">
      <c r="F898" s="45"/>
      <c r="G898" s="46"/>
      <c r="H898" s="46"/>
    </row>
    <row r="899" spans="6:8" ht="13.2">
      <c r="F899" s="45"/>
      <c r="G899" s="46"/>
      <c r="H899" s="46"/>
    </row>
    <row r="900" spans="6:8" ht="13.2">
      <c r="F900" s="45"/>
      <c r="G900" s="46"/>
      <c r="H900" s="46"/>
    </row>
    <row r="901" spans="6:8" ht="13.2">
      <c r="F901" s="45"/>
      <c r="G901" s="46"/>
      <c r="H901" s="46"/>
    </row>
    <row r="902" spans="6:8" ht="13.2">
      <c r="F902" s="45"/>
      <c r="G902" s="46"/>
      <c r="H902" s="46"/>
    </row>
    <row r="903" spans="6:8" ht="13.2">
      <c r="F903" s="45"/>
      <c r="G903" s="46"/>
      <c r="H903" s="46"/>
    </row>
    <row r="904" spans="6:8" ht="13.2">
      <c r="F904" s="45"/>
      <c r="G904" s="46"/>
      <c r="H904" s="46"/>
    </row>
    <row r="905" spans="6:8" ht="13.2">
      <c r="F905" s="45"/>
      <c r="G905" s="46"/>
      <c r="H905" s="46"/>
    </row>
    <row r="906" spans="6:8" ht="13.2">
      <c r="F906" s="45"/>
      <c r="G906" s="46"/>
      <c r="H906" s="46"/>
    </row>
    <row r="907" spans="6:8" ht="13.2">
      <c r="F907" s="45"/>
      <c r="G907" s="46"/>
      <c r="H907" s="46"/>
    </row>
    <row r="908" spans="6:8" ht="13.2">
      <c r="F908" s="45"/>
      <c r="G908" s="46"/>
      <c r="H908" s="46"/>
    </row>
    <row r="909" spans="6:8" ht="13.2">
      <c r="F909" s="45"/>
      <c r="G909" s="46"/>
      <c r="H909" s="46"/>
    </row>
    <row r="910" spans="6:8" ht="13.2">
      <c r="F910" s="45"/>
      <c r="G910" s="46"/>
      <c r="H910" s="46"/>
    </row>
    <row r="911" spans="6:8" ht="13.2">
      <c r="F911" s="45"/>
      <c r="G911" s="46"/>
      <c r="H911" s="46"/>
    </row>
    <row r="912" spans="6:8" ht="13.2">
      <c r="F912" s="45"/>
      <c r="G912" s="46"/>
      <c r="H912" s="46"/>
    </row>
    <row r="913" spans="6:8" ht="13.2">
      <c r="F913" s="45"/>
      <c r="G913" s="46"/>
      <c r="H913" s="46"/>
    </row>
    <row r="914" spans="6:8" ht="13.2">
      <c r="F914" s="45"/>
      <c r="G914" s="46"/>
      <c r="H914" s="46"/>
    </row>
    <row r="915" spans="6:8" ht="13.2">
      <c r="F915" s="45"/>
      <c r="G915" s="46"/>
      <c r="H915" s="46"/>
    </row>
    <row r="916" spans="6:8" ht="13.2">
      <c r="F916" s="45"/>
      <c r="G916" s="46"/>
      <c r="H916" s="46"/>
    </row>
    <row r="917" spans="6:8" ht="13.2">
      <c r="F917" s="45"/>
      <c r="G917" s="46"/>
      <c r="H917" s="46"/>
    </row>
    <row r="918" spans="6:8" ht="13.2">
      <c r="F918" s="45"/>
      <c r="G918" s="46"/>
      <c r="H918" s="46"/>
    </row>
    <row r="919" spans="6:8" ht="13.2">
      <c r="F919" s="45"/>
      <c r="G919" s="46"/>
      <c r="H919" s="46"/>
    </row>
    <row r="920" spans="6:8" ht="13.2">
      <c r="F920" s="45"/>
      <c r="G920" s="46"/>
      <c r="H920" s="46"/>
    </row>
    <row r="921" spans="6:8" ht="13.2">
      <c r="F921" s="45"/>
      <c r="G921" s="46"/>
      <c r="H921" s="46"/>
    </row>
    <row r="922" spans="6:8" ht="13.2">
      <c r="F922" s="45"/>
      <c r="G922" s="46"/>
      <c r="H922" s="46"/>
    </row>
    <row r="923" spans="6:8" ht="13.2">
      <c r="F923" s="45"/>
      <c r="G923" s="46"/>
      <c r="H923" s="46"/>
    </row>
    <row r="924" spans="6:8" ht="13.2">
      <c r="F924" s="45"/>
      <c r="G924" s="46"/>
      <c r="H924" s="46"/>
    </row>
    <row r="925" spans="6:8" ht="13.2">
      <c r="F925" s="45"/>
      <c r="G925" s="46"/>
      <c r="H925" s="46"/>
    </row>
    <row r="926" spans="6:8" ht="13.2">
      <c r="F926" s="45"/>
      <c r="G926" s="46"/>
      <c r="H926" s="46"/>
    </row>
    <row r="927" spans="6:8" ht="13.2">
      <c r="F927" s="45"/>
      <c r="G927" s="46"/>
      <c r="H927" s="46"/>
    </row>
    <row r="928" spans="6:8" ht="13.2">
      <c r="F928" s="45"/>
      <c r="G928" s="46"/>
      <c r="H928" s="46"/>
    </row>
    <row r="929" spans="6:8" ht="13.2">
      <c r="F929" s="45"/>
      <c r="G929" s="46"/>
      <c r="H929" s="46"/>
    </row>
    <row r="930" spans="6:8" ht="13.2">
      <c r="F930" s="45"/>
      <c r="G930" s="46"/>
      <c r="H930" s="46"/>
    </row>
    <row r="931" spans="6:8" ht="13.2">
      <c r="F931" s="45"/>
      <c r="G931" s="46"/>
      <c r="H931" s="46"/>
    </row>
    <row r="932" spans="6:8" ht="13.2">
      <c r="F932" s="45"/>
      <c r="G932" s="46"/>
      <c r="H932" s="46"/>
    </row>
    <row r="933" spans="6:8" ht="13.2">
      <c r="F933" s="45"/>
      <c r="G933" s="46"/>
      <c r="H933" s="46"/>
    </row>
    <row r="934" spans="6:8" ht="13.2">
      <c r="F934" s="45"/>
      <c r="G934" s="46"/>
      <c r="H934" s="46"/>
    </row>
    <row r="935" spans="6:8" ht="13.2">
      <c r="F935" s="45"/>
      <c r="G935" s="46"/>
      <c r="H935" s="46"/>
    </row>
    <row r="936" spans="6:8" ht="13.2">
      <c r="F936" s="45"/>
      <c r="G936" s="46"/>
      <c r="H936" s="46"/>
    </row>
    <row r="937" spans="6:8" ht="13.2">
      <c r="F937" s="45"/>
      <c r="G937" s="46"/>
      <c r="H937" s="46"/>
    </row>
    <row r="938" spans="6:8" ht="13.2">
      <c r="F938" s="45"/>
      <c r="G938" s="46"/>
      <c r="H938" s="46"/>
    </row>
    <row r="939" spans="6:8" ht="13.2">
      <c r="F939" s="45"/>
      <c r="G939" s="46"/>
      <c r="H939" s="46"/>
    </row>
    <row r="940" spans="6:8" ht="13.2">
      <c r="F940" s="45"/>
      <c r="G940" s="46"/>
      <c r="H940" s="46"/>
    </row>
    <row r="941" spans="6:8" ht="13.2">
      <c r="F941" s="45"/>
      <c r="G941" s="46"/>
      <c r="H941" s="46"/>
    </row>
    <row r="942" spans="6:8" ht="13.2">
      <c r="F942" s="45"/>
      <c r="G942" s="46"/>
      <c r="H942" s="46"/>
    </row>
    <row r="943" spans="6:8" ht="13.2">
      <c r="F943" s="45"/>
      <c r="G943" s="46"/>
      <c r="H943" s="46"/>
    </row>
    <row r="944" spans="6:8" ht="13.2">
      <c r="F944" s="45"/>
      <c r="G944" s="46"/>
      <c r="H944" s="46"/>
    </row>
    <row r="945" spans="6:8" ht="13.2">
      <c r="F945" s="45"/>
      <c r="G945" s="46"/>
      <c r="H945" s="46"/>
    </row>
    <row r="946" spans="6:8" ht="13.2">
      <c r="F946" s="45"/>
      <c r="G946" s="46"/>
      <c r="H946" s="46"/>
    </row>
    <row r="947" spans="6:8" ht="13.2">
      <c r="F947" s="45"/>
      <c r="G947" s="46"/>
      <c r="H947" s="46"/>
    </row>
    <row r="948" spans="6:8" ht="13.2">
      <c r="F948" s="45"/>
      <c r="G948" s="46"/>
      <c r="H948" s="46"/>
    </row>
    <row r="949" spans="6:8" ht="13.2">
      <c r="F949" s="45"/>
      <c r="G949" s="46"/>
      <c r="H949" s="46"/>
    </row>
    <row r="950" spans="6:8" ht="13.2">
      <c r="F950" s="45"/>
      <c r="G950" s="46"/>
      <c r="H950" s="46"/>
    </row>
    <row r="951" spans="6:8" ht="13.2">
      <c r="F951" s="45"/>
      <c r="G951" s="46"/>
      <c r="H951" s="46"/>
    </row>
    <row r="952" spans="6:8" ht="13.2">
      <c r="F952" s="45"/>
      <c r="G952" s="46"/>
      <c r="H952" s="46"/>
    </row>
    <row r="953" spans="6:8" ht="13.2">
      <c r="F953" s="45"/>
      <c r="G953" s="46"/>
      <c r="H953" s="46"/>
    </row>
    <row r="954" spans="6:8" ht="13.2">
      <c r="F954" s="45"/>
      <c r="G954" s="46"/>
      <c r="H954" s="46"/>
    </row>
    <row r="955" spans="6:8" ht="13.2">
      <c r="F955" s="45"/>
      <c r="G955" s="46"/>
      <c r="H955" s="46"/>
    </row>
    <row r="956" spans="6:8" ht="13.2">
      <c r="F956" s="45"/>
      <c r="G956" s="46"/>
      <c r="H956" s="46"/>
    </row>
    <row r="957" spans="6:8" ht="13.2">
      <c r="F957" s="45"/>
      <c r="G957" s="46"/>
      <c r="H957" s="46"/>
    </row>
    <row r="958" spans="6:8" ht="13.2">
      <c r="F958" s="45"/>
      <c r="G958" s="46"/>
      <c r="H958" s="46"/>
    </row>
    <row r="959" spans="6:8" ht="13.2">
      <c r="F959" s="45"/>
      <c r="G959" s="46"/>
      <c r="H959" s="46"/>
    </row>
    <row r="960" spans="6:8" ht="13.2">
      <c r="F960" s="45"/>
      <c r="G960" s="46"/>
      <c r="H960" s="46"/>
    </row>
    <row r="961" spans="6:8" ht="13.2">
      <c r="F961" s="45"/>
      <c r="G961" s="46"/>
      <c r="H961" s="46"/>
    </row>
    <row r="962" spans="6:8" ht="13.2">
      <c r="F962" s="45"/>
      <c r="G962" s="46"/>
      <c r="H962" s="46"/>
    </row>
    <row r="963" spans="6:8" ht="13.2">
      <c r="F963" s="45"/>
      <c r="G963" s="46"/>
      <c r="H963" s="46"/>
    </row>
    <row r="964" spans="6:8" ht="13.2">
      <c r="F964" s="45"/>
      <c r="G964" s="46"/>
      <c r="H964" s="46"/>
    </row>
    <row r="965" spans="6:8" ht="13.2">
      <c r="F965" s="45"/>
      <c r="G965" s="46"/>
      <c r="H965" s="46"/>
    </row>
    <row r="966" spans="6:8" ht="13.2">
      <c r="F966" s="45"/>
      <c r="G966" s="46"/>
      <c r="H966" s="46"/>
    </row>
    <row r="967" spans="6:8" ht="13.2">
      <c r="F967" s="45"/>
      <c r="G967" s="46"/>
      <c r="H967" s="46"/>
    </row>
    <row r="968" spans="6:8" ht="13.2">
      <c r="F968" s="45"/>
      <c r="G968" s="46"/>
      <c r="H968" s="46"/>
    </row>
    <row r="969" spans="6:8" ht="13.2">
      <c r="F969" s="45"/>
      <c r="G969" s="46"/>
      <c r="H969" s="46"/>
    </row>
    <row r="970" spans="6:8" ht="13.2">
      <c r="F970" s="45"/>
      <c r="G970" s="46"/>
      <c r="H970" s="46"/>
    </row>
    <row r="971" spans="6:8" ht="13.2">
      <c r="F971" s="45"/>
      <c r="G971" s="46"/>
      <c r="H971" s="46"/>
    </row>
    <row r="972" spans="6:8" ht="13.2">
      <c r="F972" s="45"/>
      <c r="G972" s="46"/>
      <c r="H972" s="46"/>
    </row>
    <row r="973" spans="6:8" ht="13.2">
      <c r="F973" s="45"/>
      <c r="G973" s="46"/>
      <c r="H973" s="46"/>
    </row>
    <row r="974" spans="6:8" ht="13.2">
      <c r="F974" s="45"/>
      <c r="G974" s="46"/>
      <c r="H974" s="46"/>
    </row>
    <row r="975" spans="6:8" ht="13.2">
      <c r="F975" s="45"/>
      <c r="G975" s="46"/>
      <c r="H975" s="46"/>
    </row>
    <row r="976" spans="6:8" ht="13.2">
      <c r="F976" s="45"/>
      <c r="G976" s="46"/>
      <c r="H976" s="46"/>
    </row>
    <row r="977" spans="6:8" ht="13.2">
      <c r="F977" s="45"/>
      <c r="G977" s="46"/>
      <c r="H977" s="46"/>
    </row>
    <row r="978" spans="6:8" ht="13.2">
      <c r="F978" s="45"/>
      <c r="G978" s="46"/>
      <c r="H978" s="46"/>
    </row>
    <row r="979" spans="6:8" ht="13.2">
      <c r="F979" s="45"/>
      <c r="G979" s="46"/>
      <c r="H979" s="46"/>
    </row>
    <row r="980" spans="6:8" ht="13.2">
      <c r="F980" s="45"/>
      <c r="G980" s="46"/>
      <c r="H980" s="46"/>
    </row>
    <row r="981" spans="6:8" ht="13.2">
      <c r="F981" s="45"/>
      <c r="G981" s="46"/>
      <c r="H981" s="46"/>
    </row>
    <row r="982" spans="6:8" ht="13.2">
      <c r="F982" s="45"/>
      <c r="G982" s="46"/>
      <c r="H982" s="46"/>
    </row>
    <row r="983" spans="6:8" ht="13.2">
      <c r="F983" s="45"/>
      <c r="G983" s="46"/>
      <c r="H983" s="46"/>
    </row>
    <row r="984" spans="6:8" ht="13.2">
      <c r="F984" s="45"/>
      <c r="G984" s="46"/>
      <c r="H984" s="46"/>
    </row>
    <row r="985" spans="6:8" ht="13.2">
      <c r="F985" s="45"/>
      <c r="G985" s="46"/>
      <c r="H985" s="46"/>
    </row>
    <row r="986" spans="6:8" ht="13.2">
      <c r="F986" s="45"/>
      <c r="G986" s="46"/>
      <c r="H986" s="46"/>
    </row>
    <row r="987" spans="6:8" ht="13.2">
      <c r="F987" s="45"/>
      <c r="G987" s="46"/>
      <c r="H987" s="46"/>
    </row>
    <row r="988" spans="6:8" ht="13.2">
      <c r="F988" s="45"/>
      <c r="G988" s="46"/>
      <c r="H988" s="46"/>
    </row>
    <row r="989" spans="6:8" ht="13.2">
      <c r="F989" s="45"/>
      <c r="G989" s="46"/>
      <c r="H989" s="46"/>
    </row>
    <row r="990" spans="6:8" ht="13.2">
      <c r="F990" s="45"/>
      <c r="G990" s="46"/>
      <c r="H990" s="46"/>
    </row>
    <row r="991" spans="6:8" ht="13.2">
      <c r="F991" s="45"/>
      <c r="G991" s="46"/>
      <c r="H991" s="46"/>
    </row>
    <row r="992" spans="6:8" ht="13.2">
      <c r="F992" s="45"/>
      <c r="G992" s="46"/>
      <c r="H992" s="46"/>
    </row>
    <row r="993" spans="6:8" ht="13.2">
      <c r="F993" s="45"/>
      <c r="G993" s="46"/>
      <c r="H993" s="46"/>
    </row>
    <row r="994" spans="6:8" ht="13.2">
      <c r="F994" s="45"/>
      <c r="G994" s="46"/>
      <c r="H994" s="46"/>
    </row>
    <row r="995" spans="6:8" ht="13.2">
      <c r="F995" s="45"/>
      <c r="G995" s="46"/>
      <c r="H995" s="46"/>
    </row>
    <row r="996" spans="6:8" ht="13.2">
      <c r="F996" s="45"/>
      <c r="G996" s="46"/>
      <c r="H996" s="46"/>
    </row>
    <row r="997" spans="6:8" ht="13.2">
      <c r="F997" s="45"/>
      <c r="G997" s="46"/>
      <c r="H997" s="46"/>
    </row>
    <row r="998" spans="6:8" ht="13.2">
      <c r="F998" s="45"/>
      <c r="G998" s="46"/>
      <c r="H998" s="46"/>
    </row>
    <row r="999" spans="6:8" ht="13.2">
      <c r="F999" s="45"/>
      <c r="G999" s="46"/>
      <c r="H999" s="46"/>
    </row>
    <row r="1000" spans="6:8" ht="13.2">
      <c r="F1000" s="45"/>
      <c r="G1000" s="46"/>
      <c r="H1000" s="46"/>
    </row>
  </sheetData>
  <mergeCells count="2">
    <mergeCell ref="K4:K5"/>
    <mergeCell ref="K12:L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L1000"/>
  <sheetViews>
    <sheetView zoomScale="62" zoomScaleNormal="62" workbookViewId="0">
      <selection activeCell="K18" sqref="K18"/>
    </sheetView>
  </sheetViews>
  <sheetFormatPr defaultColWidth="14.44140625" defaultRowHeight="15.75" customHeight="1"/>
  <cols>
    <col min="1" max="1" width="10.88671875" customWidth="1"/>
    <col min="2" max="2" width="11.33203125" customWidth="1"/>
    <col min="6" max="6" width="16.33203125" customWidth="1"/>
    <col min="8" max="8" width="16.44140625" customWidth="1"/>
    <col min="11" max="11" width="68.44140625" customWidth="1"/>
    <col min="12" max="12" width="22.88671875" customWidth="1"/>
  </cols>
  <sheetData>
    <row r="1" spans="1:12" ht="15.75" customHeight="1">
      <c r="A1" s="8" t="s">
        <v>10</v>
      </c>
      <c r="B1" s="8" t="s">
        <v>11</v>
      </c>
      <c r="C1" s="8" t="s">
        <v>12</v>
      </c>
      <c r="D1" s="8" t="s">
        <v>13</v>
      </c>
      <c r="E1" s="34" t="s">
        <v>14</v>
      </c>
      <c r="F1" s="47" t="s">
        <v>15</v>
      </c>
      <c r="G1" s="12" t="s">
        <v>16</v>
      </c>
      <c r="H1" s="35" t="s">
        <v>30</v>
      </c>
      <c r="I1" s="1"/>
      <c r="J1" s="1"/>
      <c r="K1" s="1"/>
      <c r="L1" s="1"/>
    </row>
    <row r="2" spans="1:12" ht="15.75" customHeight="1">
      <c r="A2" s="36">
        <v>44179</v>
      </c>
      <c r="B2" s="37">
        <v>107</v>
      </c>
      <c r="C2" s="37">
        <v>107.900002</v>
      </c>
      <c r="D2" s="37">
        <v>102</v>
      </c>
      <c r="E2" s="38">
        <v>102.550003</v>
      </c>
      <c r="F2" s="48">
        <v>102.550003</v>
      </c>
      <c r="G2" s="40"/>
      <c r="H2" s="41">
        <v>2.8207045380000002</v>
      </c>
      <c r="I2" s="1"/>
      <c r="J2" s="1"/>
      <c r="K2" s="1"/>
      <c r="L2" s="1"/>
    </row>
    <row r="3" spans="1:12" ht="15.75" customHeight="1">
      <c r="A3" s="36">
        <v>44180</v>
      </c>
      <c r="B3" s="37">
        <v>103.650002</v>
      </c>
      <c r="C3" s="37">
        <v>105.25</v>
      </c>
      <c r="D3" s="37">
        <v>102.199997</v>
      </c>
      <c r="E3" s="38">
        <v>103.099998</v>
      </c>
      <c r="F3" s="48">
        <v>103.099998</v>
      </c>
      <c r="G3" s="42">
        <v>5.3488579999999997E-3</v>
      </c>
      <c r="H3" s="41">
        <v>2.8829644679999999</v>
      </c>
      <c r="I3" s="1"/>
      <c r="J3" s="1"/>
      <c r="K3" s="1"/>
      <c r="L3" s="1"/>
    </row>
    <row r="4" spans="1:12" ht="15.75" customHeight="1">
      <c r="A4" s="36">
        <v>44181</v>
      </c>
      <c r="B4" s="37">
        <v>103.400002</v>
      </c>
      <c r="C4" s="37">
        <v>107.300003</v>
      </c>
      <c r="D4" s="37">
        <v>102</v>
      </c>
      <c r="E4" s="38">
        <v>105.300003</v>
      </c>
      <c r="F4" s="48">
        <v>105.300003</v>
      </c>
      <c r="G4" s="42">
        <v>2.1114075999999999E-2</v>
      </c>
      <c r="H4" s="41">
        <v>3.1320070200000001</v>
      </c>
      <c r="I4" s="1"/>
      <c r="J4" s="1"/>
      <c r="K4" s="106" t="s">
        <v>19</v>
      </c>
      <c r="L4" s="1"/>
    </row>
    <row r="5" spans="1:12" ht="15.75" customHeight="1">
      <c r="A5" s="36">
        <v>44182</v>
      </c>
      <c r="B5" s="37">
        <v>103.900002</v>
      </c>
      <c r="C5" s="37">
        <v>106.25</v>
      </c>
      <c r="D5" s="37">
        <v>100</v>
      </c>
      <c r="E5" s="38">
        <v>101.599998</v>
      </c>
      <c r="F5" s="48">
        <v>101.599998</v>
      </c>
      <c r="G5" s="42">
        <v>-3.5769931999999997E-2</v>
      </c>
      <c r="H5" s="41">
        <v>2.7131631139999999</v>
      </c>
      <c r="I5" s="1"/>
      <c r="J5" s="1"/>
      <c r="K5" s="107"/>
      <c r="L5" s="1"/>
    </row>
    <row r="6" spans="1:12" ht="23.4">
      <c r="A6" s="36">
        <v>44183</v>
      </c>
      <c r="B6" s="37">
        <v>103.300003</v>
      </c>
      <c r="C6" s="37">
        <v>105</v>
      </c>
      <c r="D6" s="37">
        <v>101.099998</v>
      </c>
      <c r="E6" s="38">
        <v>101.650002</v>
      </c>
      <c r="F6" s="48">
        <v>101.650002</v>
      </c>
      <c r="G6" s="42">
        <v>4.9204399999999997E-4</v>
      </c>
      <c r="H6" s="41">
        <v>2.718823612</v>
      </c>
      <c r="I6" s="1"/>
      <c r="J6" s="1"/>
      <c r="K6" s="26" t="s">
        <v>35</v>
      </c>
      <c r="L6" s="49">
        <v>77.632317060000005</v>
      </c>
    </row>
    <row r="7" spans="1:12" ht="23.4">
      <c r="A7" s="36">
        <v>44186</v>
      </c>
      <c r="B7" s="37">
        <v>100.75</v>
      </c>
      <c r="C7" s="37">
        <v>100.75</v>
      </c>
      <c r="D7" s="37">
        <v>91.5</v>
      </c>
      <c r="E7" s="38">
        <v>91.5</v>
      </c>
      <c r="F7" s="48">
        <v>91.5</v>
      </c>
      <c r="G7" s="42">
        <v>-0.10519658699999999</v>
      </c>
      <c r="H7" s="41">
        <v>1.5698342249999999</v>
      </c>
      <c r="I7" s="1"/>
      <c r="J7" s="1"/>
      <c r="K7" s="19" t="s">
        <v>36</v>
      </c>
      <c r="L7" s="21">
        <v>-1.53824E-3</v>
      </c>
    </row>
    <row r="8" spans="1:12" ht="23.4">
      <c r="A8" s="36">
        <v>44187</v>
      </c>
      <c r="B8" s="37">
        <v>85</v>
      </c>
      <c r="C8" s="37">
        <v>90.199996999999996</v>
      </c>
      <c r="D8" s="37">
        <v>82.349997999999999</v>
      </c>
      <c r="E8" s="38">
        <v>88.900002000000001</v>
      </c>
      <c r="F8" s="48">
        <v>88.900002000000001</v>
      </c>
      <c r="G8" s="42">
        <v>-2.8826806999999999E-2</v>
      </c>
      <c r="H8" s="41">
        <v>1.275512105</v>
      </c>
      <c r="I8" s="1"/>
      <c r="J8" s="1"/>
      <c r="K8" s="19" t="s">
        <v>37</v>
      </c>
      <c r="L8" s="21">
        <v>78.036938149999997</v>
      </c>
    </row>
    <row r="9" spans="1:12" ht="23.4">
      <c r="A9" s="36">
        <v>44188</v>
      </c>
      <c r="B9" s="37">
        <v>89.349997999999999</v>
      </c>
      <c r="C9" s="37">
        <v>97.75</v>
      </c>
      <c r="D9" s="37">
        <v>89.050003000000004</v>
      </c>
      <c r="E9" s="38">
        <v>97.75</v>
      </c>
      <c r="F9" s="48">
        <v>97.75</v>
      </c>
      <c r="G9" s="42">
        <v>9.4901033999999995E-2</v>
      </c>
      <c r="H9" s="41">
        <v>2.2773398660000002</v>
      </c>
      <c r="I9" s="1"/>
      <c r="J9" s="1"/>
      <c r="K9" s="19" t="s">
        <v>38</v>
      </c>
      <c r="L9" s="21">
        <v>7.2608799999999995E-4</v>
      </c>
    </row>
    <row r="10" spans="1:12" ht="23.4">
      <c r="A10" s="36">
        <v>44189</v>
      </c>
      <c r="B10" s="37">
        <v>99</v>
      </c>
      <c r="C10" s="37">
        <v>99.449996999999996</v>
      </c>
      <c r="D10" s="37">
        <v>94.650002000000001</v>
      </c>
      <c r="E10" s="38">
        <v>95.25</v>
      </c>
      <c r="F10" s="48">
        <v>95.25</v>
      </c>
      <c r="G10" s="42">
        <v>-2.5908185E-2</v>
      </c>
      <c r="H10" s="41">
        <v>1.9943376100000001</v>
      </c>
      <c r="I10" s="1"/>
      <c r="J10" s="1"/>
      <c r="K10" s="19" t="s">
        <v>24</v>
      </c>
      <c r="L10" s="21">
        <v>0.63099165899999998</v>
      </c>
    </row>
    <row r="11" spans="1:12" ht="23.4">
      <c r="A11" s="36">
        <v>44193</v>
      </c>
      <c r="B11" s="37">
        <v>96.25</v>
      </c>
      <c r="C11" s="37">
        <v>97.5</v>
      </c>
      <c r="D11" s="37">
        <v>94</v>
      </c>
      <c r="E11" s="38">
        <v>95.849997999999999</v>
      </c>
      <c r="F11" s="48">
        <v>95.849997999999999</v>
      </c>
      <c r="G11" s="42">
        <v>6.2794349999999999E-3</v>
      </c>
      <c r="H11" s="41">
        <v>2.0622579249999999</v>
      </c>
      <c r="I11" s="1"/>
      <c r="J11" s="1"/>
      <c r="K11" s="23" t="s">
        <v>25</v>
      </c>
      <c r="L11" s="21">
        <v>0.28860819700000001</v>
      </c>
    </row>
    <row r="12" spans="1:12" ht="14.4">
      <c r="A12" s="36">
        <v>44194</v>
      </c>
      <c r="B12" s="37">
        <v>96.5</v>
      </c>
      <c r="C12" s="37">
        <v>97.400002000000001</v>
      </c>
      <c r="D12" s="37">
        <v>94.199996999999996</v>
      </c>
      <c r="E12" s="38">
        <v>94.849997999999999</v>
      </c>
      <c r="F12" s="48">
        <v>94.849997999999999</v>
      </c>
      <c r="G12" s="42">
        <v>-1.0487773000000001E-2</v>
      </c>
      <c r="H12" s="41">
        <v>1.9490570220000001</v>
      </c>
      <c r="I12" s="1"/>
      <c r="J12" s="1"/>
      <c r="K12" s="108" t="s">
        <v>71</v>
      </c>
      <c r="L12" s="114"/>
    </row>
    <row r="13" spans="1:12" ht="14.4">
      <c r="A13" s="36">
        <v>44195</v>
      </c>
      <c r="B13" s="37">
        <v>94.900002000000001</v>
      </c>
      <c r="C13" s="37">
        <v>97.449996999999996</v>
      </c>
      <c r="D13" s="37">
        <v>91</v>
      </c>
      <c r="E13" s="38">
        <v>95.150002000000001</v>
      </c>
      <c r="F13" s="48">
        <v>95.150002000000001</v>
      </c>
      <c r="G13" s="42">
        <v>3.1579389999999998E-3</v>
      </c>
      <c r="H13" s="41">
        <v>1.983017746</v>
      </c>
      <c r="I13" s="1"/>
      <c r="J13" s="1"/>
      <c r="K13" s="115"/>
      <c r="L13" s="116"/>
    </row>
    <row r="14" spans="1:12" ht="14.4">
      <c r="A14" s="36">
        <v>44196</v>
      </c>
      <c r="B14" s="37">
        <v>94.5</v>
      </c>
      <c r="C14" s="37">
        <v>96.199996999999996</v>
      </c>
      <c r="D14" s="37">
        <v>93.25</v>
      </c>
      <c r="E14" s="38">
        <v>94.949996999999996</v>
      </c>
      <c r="F14" s="48">
        <v>94.949996999999996</v>
      </c>
      <c r="G14" s="42">
        <v>-2.1042090000000001E-3</v>
      </c>
      <c r="H14" s="41">
        <v>1.960376999</v>
      </c>
      <c r="I14" s="1"/>
      <c r="J14" s="1"/>
      <c r="K14" s="115"/>
      <c r="L14" s="116"/>
    </row>
    <row r="15" spans="1:12" ht="14.4">
      <c r="A15" s="43">
        <v>44197</v>
      </c>
      <c r="B15" s="37">
        <v>94.949996999999996</v>
      </c>
      <c r="C15" s="37">
        <v>95.699996999999996</v>
      </c>
      <c r="D15" s="37">
        <v>94.25</v>
      </c>
      <c r="E15" s="38">
        <v>94.599997999999999</v>
      </c>
      <c r="F15" s="48">
        <v>94.599997999999999</v>
      </c>
      <c r="G15" s="42">
        <v>-3.6929509999999999E-3</v>
      </c>
      <c r="H15" s="41">
        <v>1.9207567969999999</v>
      </c>
      <c r="I15" s="1"/>
      <c r="J15" s="1"/>
      <c r="K15" s="117"/>
      <c r="L15" s="118"/>
    </row>
    <row r="16" spans="1:12" ht="23.4">
      <c r="A16" s="43">
        <v>44200</v>
      </c>
      <c r="B16" s="37">
        <v>97</v>
      </c>
      <c r="C16" s="37">
        <v>97.199996999999996</v>
      </c>
      <c r="D16" s="37">
        <v>94.349997999999999</v>
      </c>
      <c r="E16" s="38">
        <v>95.25</v>
      </c>
      <c r="F16" s="48">
        <v>95.25</v>
      </c>
      <c r="G16" s="42">
        <v>6.8475589999999996E-3</v>
      </c>
      <c r="H16" s="41">
        <v>1.9943376100000001</v>
      </c>
      <c r="I16" s="1"/>
      <c r="J16" s="1"/>
      <c r="K16" s="25"/>
      <c r="L16" s="25"/>
    </row>
    <row r="17" spans="1:12" ht="23.4">
      <c r="A17" s="43">
        <v>44201</v>
      </c>
      <c r="B17" s="37">
        <v>93</v>
      </c>
      <c r="C17" s="37">
        <v>95.349997999999999</v>
      </c>
      <c r="D17" s="37">
        <v>92.900002000000001</v>
      </c>
      <c r="E17" s="38">
        <v>93.849997999999999</v>
      </c>
      <c r="F17" s="48">
        <v>93.849997999999999</v>
      </c>
      <c r="G17" s="42">
        <v>-1.4807272E-2</v>
      </c>
      <c r="H17" s="41">
        <v>1.8358561200000001</v>
      </c>
      <c r="I17" s="1"/>
      <c r="J17" s="1"/>
      <c r="K17" s="25"/>
      <c r="L17" s="25"/>
    </row>
    <row r="18" spans="1:12" ht="23.4">
      <c r="A18" s="43">
        <v>44202</v>
      </c>
      <c r="B18" s="37">
        <v>94.349997999999999</v>
      </c>
      <c r="C18" s="37">
        <v>95.5</v>
      </c>
      <c r="D18" s="37">
        <v>92.5</v>
      </c>
      <c r="E18" s="38">
        <v>93.599997999999999</v>
      </c>
      <c r="F18" s="48">
        <v>93.599997999999999</v>
      </c>
      <c r="G18" s="42">
        <v>-2.66738E-3</v>
      </c>
      <c r="H18" s="41">
        <v>1.8075558940000001</v>
      </c>
      <c r="I18" s="1"/>
      <c r="J18" s="1"/>
      <c r="K18" s="25"/>
      <c r="L18" s="25"/>
    </row>
    <row r="19" spans="1:12" ht="23.4">
      <c r="A19" s="43">
        <v>44203</v>
      </c>
      <c r="B19" s="37">
        <v>94.449996999999996</v>
      </c>
      <c r="C19" s="37">
        <v>95.099997999999999</v>
      </c>
      <c r="D19" s="37">
        <v>92.050003000000004</v>
      </c>
      <c r="E19" s="38">
        <v>93.449996999999996</v>
      </c>
      <c r="F19" s="48">
        <v>93.449996999999996</v>
      </c>
      <c r="G19" s="42">
        <v>-1.6038599999999999E-3</v>
      </c>
      <c r="H19" s="41">
        <v>1.790575646</v>
      </c>
      <c r="I19" s="1"/>
      <c r="J19" s="1"/>
      <c r="K19" s="25"/>
      <c r="L19" s="25"/>
    </row>
    <row r="20" spans="1:12" ht="23.4">
      <c r="A20" s="43">
        <v>44204</v>
      </c>
      <c r="B20" s="37">
        <v>94.400002000000001</v>
      </c>
      <c r="C20" s="37">
        <v>94.949996999999996</v>
      </c>
      <c r="D20" s="37">
        <v>93.5</v>
      </c>
      <c r="E20" s="38">
        <v>93.849997999999999</v>
      </c>
      <c r="F20" s="48">
        <v>93.849997999999999</v>
      </c>
      <c r="G20" s="42">
        <v>4.2712399999999999E-3</v>
      </c>
      <c r="H20" s="41">
        <v>1.8358561200000001</v>
      </c>
      <c r="I20" s="1"/>
      <c r="J20" s="1"/>
      <c r="K20" s="25"/>
      <c r="L20" s="25"/>
    </row>
    <row r="21" spans="1:12" ht="23.4">
      <c r="A21" s="43">
        <v>44207</v>
      </c>
      <c r="B21" s="37">
        <v>94.349997999999999</v>
      </c>
      <c r="C21" s="37">
        <v>94.349997999999999</v>
      </c>
      <c r="D21" s="37">
        <v>92.550003000000004</v>
      </c>
      <c r="E21" s="38">
        <v>92.900002000000001</v>
      </c>
      <c r="F21" s="48">
        <v>92.900002000000001</v>
      </c>
      <c r="G21" s="42">
        <v>-1.0174074E-2</v>
      </c>
      <c r="H21" s="41">
        <v>1.7283157149999999</v>
      </c>
      <c r="I21" s="1"/>
      <c r="J21" s="1"/>
      <c r="K21" s="26" t="s">
        <v>26</v>
      </c>
      <c r="L21" s="27">
        <v>-4.5473999999999997E-15</v>
      </c>
    </row>
    <row r="22" spans="1:12" ht="23.4">
      <c r="A22" s="43">
        <v>44208</v>
      </c>
      <c r="B22" s="37">
        <v>93.5</v>
      </c>
      <c r="C22" s="37">
        <v>95.650002000000001</v>
      </c>
      <c r="D22" s="37">
        <v>93.400002000000001</v>
      </c>
      <c r="E22" s="38">
        <v>93.75</v>
      </c>
      <c r="F22" s="48">
        <v>93.75</v>
      </c>
      <c r="G22" s="42">
        <v>9.1079980000000008E-3</v>
      </c>
      <c r="H22" s="41">
        <v>1.824536256</v>
      </c>
      <c r="I22" s="1"/>
      <c r="J22" s="1"/>
      <c r="K22" s="19" t="s">
        <v>27</v>
      </c>
      <c r="L22" s="21">
        <v>1</v>
      </c>
    </row>
    <row r="23" spans="1:12" ht="23.4">
      <c r="A23" s="43">
        <v>44209</v>
      </c>
      <c r="B23" s="37">
        <v>94.400002000000001</v>
      </c>
      <c r="C23" s="37">
        <v>94.75</v>
      </c>
      <c r="D23" s="37">
        <v>91.150002000000001</v>
      </c>
      <c r="E23" s="38">
        <v>92.599997999999999</v>
      </c>
      <c r="F23" s="48">
        <v>92.599997999999999</v>
      </c>
      <c r="G23" s="42">
        <v>-1.2342545E-2</v>
      </c>
      <c r="H23" s="41">
        <v>1.6943549920000001</v>
      </c>
      <c r="I23" s="1"/>
      <c r="J23" s="1"/>
      <c r="K23" s="19" t="s">
        <v>28</v>
      </c>
      <c r="L23" s="21">
        <v>8.8338518300000004</v>
      </c>
    </row>
    <row r="24" spans="1:12" ht="23.4">
      <c r="A24" s="43">
        <v>44210</v>
      </c>
      <c r="B24" s="37">
        <v>92.650002000000001</v>
      </c>
      <c r="C24" s="37">
        <v>92.949996999999996</v>
      </c>
      <c r="D24" s="37">
        <v>91</v>
      </c>
      <c r="E24" s="38">
        <v>91.25</v>
      </c>
      <c r="F24" s="48">
        <v>91.25</v>
      </c>
      <c r="G24" s="42">
        <v>-1.4686128E-2</v>
      </c>
      <c r="H24" s="41">
        <v>1.541534</v>
      </c>
      <c r="I24" s="1"/>
      <c r="J24" s="1"/>
      <c r="K24" s="19" t="s">
        <v>29</v>
      </c>
      <c r="L24" s="21">
        <f>STDEV(G2:G247)</f>
        <v>2.6946018024228097E-2</v>
      </c>
    </row>
    <row r="25" spans="1:12" ht="14.4">
      <c r="A25" s="43">
        <v>44211</v>
      </c>
      <c r="B25" s="37">
        <v>91.849997999999999</v>
      </c>
      <c r="C25" s="37">
        <v>91.900002000000001</v>
      </c>
      <c r="D25" s="37">
        <v>88.25</v>
      </c>
      <c r="E25" s="38">
        <v>89.550003000000004</v>
      </c>
      <c r="F25" s="48">
        <v>89.550003000000004</v>
      </c>
      <c r="G25" s="42">
        <v>-1.8805829999999999E-2</v>
      </c>
      <c r="H25" s="41">
        <v>1.349092805</v>
      </c>
      <c r="I25" s="1"/>
      <c r="J25" s="1"/>
      <c r="K25" s="1"/>
      <c r="L25" s="1"/>
    </row>
    <row r="26" spans="1:12" ht="14.4">
      <c r="A26" s="43">
        <v>44214</v>
      </c>
      <c r="B26" s="37">
        <v>90.150002000000001</v>
      </c>
      <c r="C26" s="37">
        <v>90.5</v>
      </c>
      <c r="D26" s="37">
        <v>86.150002000000001</v>
      </c>
      <c r="E26" s="38">
        <v>87.25</v>
      </c>
      <c r="F26" s="48">
        <v>87.25</v>
      </c>
      <c r="G26" s="42">
        <v>-2.6019601E-2</v>
      </c>
      <c r="H26" s="41">
        <v>1.088730389</v>
      </c>
      <c r="I26" s="1"/>
      <c r="J26" s="1"/>
      <c r="K26" s="1"/>
      <c r="L26" s="1"/>
    </row>
    <row r="27" spans="1:12" ht="14.4">
      <c r="A27" s="43">
        <v>44215</v>
      </c>
      <c r="B27" s="37">
        <v>88.349997999999999</v>
      </c>
      <c r="C27" s="37">
        <v>91.199996999999996</v>
      </c>
      <c r="D27" s="37">
        <v>88.150002000000001</v>
      </c>
      <c r="E27" s="38">
        <v>90.199996999999996</v>
      </c>
      <c r="F27" s="48">
        <v>90.199996999999996</v>
      </c>
      <c r="G27" s="42">
        <v>3.3251833000000001E-2</v>
      </c>
      <c r="H27" s="41">
        <v>1.422672712</v>
      </c>
      <c r="I27" s="1"/>
      <c r="J27" s="1"/>
      <c r="K27" s="1"/>
      <c r="L27" s="1"/>
    </row>
    <row r="28" spans="1:12" ht="14.4">
      <c r="A28" s="43">
        <v>44216</v>
      </c>
      <c r="B28" s="37">
        <v>90.25</v>
      </c>
      <c r="C28" s="37">
        <v>93.699996999999996</v>
      </c>
      <c r="D28" s="37">
        <v>89</v>
      </c>
      <c r="E28" s="38">
        <v>90.75</v>
      </c>
      <c r="F28" s="48">
        <v>90.75</v>
      </c>
      <c r="G28" s="42">
        <v>6.0790790000000003E-3</v>
      </c>
      <c r="H28" s="41">
        <v>1.4849335480000001</v>
      </c>
      <c r="I28" s="1"/>
      <c r="J28" s="1"/>
      <c r="K28" s="1"/>
      <c r="L28" s="1"/>
    </row>
    <row r="29" spans="1:12" ht="14.4">
      <c r="A29" s="43">
        <v>44217</v>
      </c>
      <c r="B29" s="37">
        <v>91.25</v>
      </c>
      <c r="C29" s="37">
        <v>93.5</v>
      </c>
      <c r="D29" s="37">
        <v>88.5</v>
      </c>
      <c r="E29" s="38">
        <v>89.150002000000001</v>
      </c>
      <c r="F29" s="48">
        <v>89.150002000000001</v>
      </c>
      <c r="G29" s="42">
        <v>-1.7788106000000001E-2</v>
      </c>
      <c r="H29" s="41">
        <v>1.303812331</v>
      </c>
      <c r="I29" s="1"/>
      <c r="J29" s="1"/>
      <c r="K29" s="1"/>
      <c r="L29" s="1"/>
    </row>
    <row r="30" spans="1:12" ht="14.4">
      <c r="A30" s="43">
        <v>44218</v>
      </c>
      <c r="B30" s="37">
        <v>89.150002000000001</v>
      </c>
      <c r="C30" s="37">
        <v>90.150002000000001</v>
      </c>
      <c r="D30" s="37">
        <v>87</v>
      </c>
      <c r="E30" s="38">
        <v>87.949996999999996</v>
      </c>
      <c r="F30" s="48">
        <v>87.949996999999996</v>
      </c>
      <c r="G30" s="42">
        <v>-1.355193E-2</v>
      </c>
      <c r="H30" s="41">
        <v>1.167970682</v>
      </c>
      <c r="I30" s="1"/>
      <c r="J30" s="1"/>
      <c r="K30" s="1"/>
      <c r="L30" s="1"/>
    </row>
    <row r="31" spans="1:12" ht="14.4">
      <c r="A31" s="43">
        <v>44221</v>
      </c>
      <c r="B31" s="37">
        <v>88.099997999999999</v>
      </c>
      <c r="C31" s="37">
        <v>88.849997999999999</v>
      </c>
      <c r="D31" s="37">
        <v>84.550003000000004</v>
      </c>
      <c r="E31" s="38">
        <v>85.550003000000004</v>
      </c>
      <c r="F31" s="48">
        <v>85.550003000000004</v>
      </c>
      <c r="G31" s="42">
        <v>-2.7667402000000001E-2</v>
      </c>
      <c r="H31" s="41">
        <v>0.89628919500000004</v>
      </c>
      <c r="I31" s="1"/>
      <c r="J31" s="1"/>
      <c r="K31" s="1"/>
      <c r="L31" s="1"/>
    </row>
    <row r="32" spans="1:12" ht="14.4">
      <c r="A32" s="43">
        <v>44223</v>
      </c>
      <c r="B32" s="37">
        <v>85.699996999999996</v>
      </c>
      <c r="C32" s="37">
        <v>85.699996999999996</v>
      </c>
      <c r="D32" s="37">
        <v>83.150002000000001</v>
      </c>
      <c r="E32" s="38">
        <v>84.099997999999999</v>
      </c>
      <c r="F32" s="48">
        <v>84.099997999999999</v>
      </c>
      <c r="G32" s="42">
        <v>-1.7094491999999999E-2</v>
      </c>
      <c r="H32" s="41">
        <v>0.73214732000000005</v>
      </c>
      <c r="I32" s="1"/>
      <c r="J32" s="1"/>
      <c r="K32" s="1"/>
      <c r="L32" s="1"/>
    </row>
    <row r="33" spans="1:12" ht="14.4">
      <c r="A33" s="43">
        <v>44224</v>
      </c>
      <c r="B33" s="37">
        <v>81.599997999999999</v>
      </c>
      <c r="C33" s="37">
        <v>83.800003000000004</v>
      </c>
      <c r="D33" s="37">
        <v>81</v>
      </c>
      <c r="E33" s="38">
        <v>81.900002000000001</v>
      </c>
      <c r="F33" s="48">
        <v>81.900002000000001</v>
      </c>
      <c r="G33" s="42">
        <v>-2.6507527999999999E-2</v>
      </c>
      <c r="H33" s="41">
        <v>0.48310578700000001</v>
      </c>
      <c r="I33" s="1"/>
      <c r="J33" s="1"/>
      <c r="K33" s="1"/>
      <c r="L33" s="1"/>
    </row>
    <row r="34" spans="1:12" ht="14.4">
      <c r="A34" s="43">
        <v>44225</v>
      </c>
      <c r="B34" s="37">
        <v>82.650002000000001</v>
      </c>
      <c r="C34" s="37">
        <v>84.5</v>
      </c>
      <c r="D34" s="37">
        <v>82.25</v>
      </c>
      <c r="E34" s="38">
        <v>82.800003000000004</v>
      </c>
      <c r="F34" s="48">
        <v>82.800003000000004</v>
      </c>
      <c r="G34" s="42">
        <v>1.0929082E-2</v>
      </c>
      <c r="H34" s="41">
        <v>0.58498671300000005</v>
      </c>
      <c r="I34" s="1"/>
      <c r="J34" s="1"/>
      <c r="K34" s="1"/>
      <c r="L34" s="1"/>
    </row>
    <row r="35" spans="1:12" ht="14.4">
      <c r="A35" s="43">
        <v>44228</v>
      </c>
      <c r="B35" s="37">
        <v>83.300003000000004</v>
      </c>
      <c r="C35" s="37">
        <v>85.699996999999996</v>
      </c>
      <c r="D35" s="37">
        <v>83</v>
      </c>
      <c r="E35" s="38">
        <v>84.699996999999996</v>
      </c>
      <c r="F35" s="48">
        <v>84.699996999999996</v>
      </c>
      <c r="G35" s="42">
        <v>2.2687468999999998E-2</v>
      </c>
      <c r="H35" s="41">
        <v>0.80006774800000002</v>
      </c>
      <c r="I35" s="1"/>
      <c r="J35" s="1"/>
      <c r="K35" s="1"/>
      <c r="L35" s="1"/>
    </row>
    <row r="36" spans="1:12" ht="14.4">
      <c r="A36" s="43">
        <v>44229</v>
      </c>
      <c r="B36" s="37">
        <v>85.550003000000004</v>
      </c>
      <c r="C36" s="37">
        <v>87.099997999999999</v>
      </c>
      <c r="D36" s="37">
        <v>85.099997999999999</v>
      </c>
      <c r="E36" s="38">
        <v>85.400002000000001</v>
      </c>
      <c r="F36" s="48">
        <v>85.400002000000001</v>
      </c>
      <c r="G36" s="42">
        <v>8.2305580000000007E-3</v>
      </c>
      <c r="H36" s="41">
        <v>0.87930894599999998</v>
      </c>
      <c r="I36" s="1"/>
      <c r="J36" s="1"/>
      <c r="K36" s="1"/>
      <c r="L36" s="1"/>
    </row>
    <row r="37" spans="1:12" ht="14.4">
      <c r="A37" s="43">
        <v>44230</v>
      </c>
      <c r="B37" s="37">
        <v>85.199996999999996</v>
      </c>
      <c r="C37" s="37">
        <v>86.699996999999996</v>
      </c>
      <c r="D37" s="37">
        <v>84.050003000000004</v>
      </c>
      <c r="E37" s="38">
        <v>85.5</v>
      </c>
      <c r="F37" s="48">
        <v>85.5</v>
      </c>
      <c r="G37" s="42">
        <v>1.1702520000000001E-3</v>
      </c>
      <c r="H37" s="41">
        <v>0.89062881000000005</v>
      </c>
      <c r="I37" s="1"/>
      <c r="J37" s="1"/>
      <c r="K37" s="1"/>
      <c r="L37" s="1"/>
    </row>
    <row r="38" spans="1:12" ht="14.4">
      <c r="A38" s="43">
        <v>44231</v>
      </c>
      <c r="B38" s="37">
        <v>85.949996999999996</v>
      </c>
      <c r="C38" s="37">
        <v>88.199996999999996</v>
      </c>
      <c r="D38" s="37">
        <v>85.5</v>
      </c>
      <c r="E38" s="38">
        <v>86.849997999999999</v>
      </c>
      <c r="F38" s="48">
        <v>86.849997999999999</v>
      </c>
      <c r="G38" s="42">
        <v>1.5666093999999998E-2</v>
      </c>
      <c r="H38" s="41">
        <v>1.043449802</v>
      </c>
      <c r="I38" s="1"/>
      <c r="J38" s="1"/>
      <c r="K38" s="1"/>
      <c r="L38" s="1"/>
    </row>
    <row r="39" spans="1:12" ht="14.4">
      <c r="A39" s="43">
        <v>44232</v>
      </c>
      <c r="B39" s="37">
        <v>89</v>
      </c>
      <c r="C39" s="37">
        <v>92</v>
      </c>
      <c r="D39" s="37">
        <v>88</v>
      </c>
      <c r="E39" s="38">
        <v>88.349997999999999</v>
      </c>
      <c r="F39" s="48">
        <v>88.349997999999999</v>
      </c>
      <c r="G39" s="42">
        <v>1.7123705999999999E-2</v>
      </c>
      <c r="H39" s="41">
        <v>1.2132511560000001</v>
      </c>
      <c r="I39" s="1"/>
      <c r="J39" s="1"/>
      <c r="K39" s="1"/>
      <c r="L39" s="1"/>
    </row>
    <row r="40" spans="1:12" ht="14.4">
      <c r="A40" s="43">
        <v>44235</v>
      </c>
      <c r="B40" s="37">
        <v>88.599997999999999</v>
      </c>
      <c r="C40" s="37">
        <v>90.300003000000004</v>
      </c>
      <c r="D40" s="37">
        <v>87.800003000000004</v>
      </c>
      <c r="E40" s="38">
        <v>88.199996999999996</v>
      </c>
      <c r="F40" s="48">
        <v>88.199996999999996</v>
      </c>
      <c r="G40" s="42">
        <v>-1.6992470000000001E-3</v>
      </c>
      <c r="H40" s="41">
        <v>1.1962709069999999</v>
      </c>
      <c r="I40" s="1"/>
      <c r="J40" s="1"/>
      <c r="K40" s="1"/>
      <c r="L40" s="1"/>
    </row>
    <row r="41" spans="1:12" ht="14.4">
      <c r="A41" s="43">
        <v>44236</v>
      </c>
      <c r="B41" s="37">
        <v>88.800003000000004</v>
      </c>
      <c r="C41" s="37">
        <v>88.800003000000004</v>
      </c>
      <c r="D41" s="37">
        <v>86.5</v>
      </c>
      <c r="E41" s="38">
        <v>86.800003000000004</v>
      </c>
      <c r="F41" s="48">
        <v>86.800003000000004</v>
      </c>
      <c r="G41" s="42">
        <v>-1.6000272999999999E-2</v>
      </c>
      <c r="H41" s="41">
        <v>1.0377903230000001</v>
      </c>
      <c r="I41" s="1"/>
      <c r="J41" s="1"/>
      <c r="K41" s="1"/>
      <c r="L41" s="1"/>
    </row>
    <row r="42" spans="1:12" ht="14.4">
      <c r="A42" s="43">
        <v>44237</v>
      </c>
      <c r="B42" s="37">
        <v>87.5</v>
      </c>
      <c r="C42" s="37">
        <v>90.400002000000001</v>
      </c>
      <c r="D42" s="37">
        <v>87.050003000000004</v>
      </c>
      <c r="E42" s="38">
        <v>87.900002000000001</v>
      </c>
      <c r="F42" s="48">
        <v>87.900002000000001</v>
      </c>
      <c r="G42" s="42">
        <v>1.2593171E-2</v>
      </c>
      <c r="H42" s="41">
        <v>1.162311203</v>
      </c>
      <c r="I42" s="1"/>
      <c r="J42" s="1"/>
      <c r="K42" s="1"/>
      <c r="L42" s="1"/>
    </row>
    <row r="43" spans="1:12" ht="14.4">
      <c r="A43" s="43">
        <v>44238</v>
      </c>
      <c r="B43" s="37">
        <v>87.300003000000004</v>
      </c>
      <c r="C43" s="37">
        <v>89.699996999999996</v>
      </c>
      <c r="D43" s="37">
        <v>87</v>
      </c>
      <c r="E43" s="38">
        <v>87.75</v>
      </c>
      <c r="F43" s="48">
        <v>87.75</v>
      </c>
      <c r="G43" s="42">
        <v>-1.7079650000000001E-3</v>
      </c>
      <c r="H43" s="41">
        <v>1.145330841</v>
      </c>
      <c r="I43" s="1"/>
      <c r="J43" s="1"/>
      <c r="K43" s="1"/>
      <c r="L43" s="1"/>
    </row>
    <row r="44" spans="1:12" ht="14.4">
      <c r="A44" s="43">
        <v>44239</v>
      </c>
      <c r="B44" s="37">
        <v>93.800003000000004</v>
      </c>
      <c r="C44" s="37">
        <v>93.800003000000004</v>
      </c>
      <c r="D44" s="37">
        <v>89.849997999999999</v>
      </c>
      <c r="E44" s="38">
        <v>90.699996999999996</v>
      </c>
      <c r="F44" s="48">
        <v>90.699996999999996</v>
      </c>
      <c r="G44" s="42">
        <v>3.3065461999999997E-2</v>
      </c>
      <c r="H44" s="41">
        <v>1.4792731640000001</v>
      </c>
      <c r="I44" s="1"/>
      <c r="J44" s="1"/>
      <c r="K44" s="1"/>
      <c r="L44" s="1"/>
    </row>
    <row r="45" spans="1:12" ht="14.4">
      <c r="A45" s="43">
        <v>44242</v>
      </c>
      <c r="B45" s="37">
        <v>91.400002000000001</v>
      </c>
      <c r="C45" s="37">
        <v>91.550003000000004</v>
      </c>
      <c r="D45" s="37">
        <v>89</v>
      </c>
      <c r="E45" s="38">
        <v>89.300003000000004</v>
      </c>
      <c r="F45" s="48">
        <v>89.300003000000004</v>
      </c>
      <c r="G45" s="42">
        <v>-1.5555803E-2</v>
      </c>
      <c r="H45" s="41">
        <v>1.3207925789999999</v>
      </c>
      <c r="I45" s="1"/>
      <c r="J45" s="1"/>
      <c r="K45" s="1"/>
      <c r="L45" s="1"/>
    </row>
    <row r="46" spans="1:12" ht="14.4">
      <c r="A46" s="43">
        <v>44243</v>
      </c>
      <c r="B46" s="37">
        <v>88.949996999999996</v>
      </c>
      <c r="C46" s="37">
        <v>89.050003000000004</v>
      </c>
      <c r="D46" s="37">
        <v>87</v>
      </c>
      <c r="E46" s="38">
        <v>87.349997999999999</v>
      </c>
      <c r="F46" s="48">
        <v>87.349997999999999</v>
      </c>
      <c r="G46" s="42">
        <v>-2.2078508E-2</v>
      </c>
      <c r="H46" s="41">
        <v>1.100050253</v>
      </c>
      <c r="I46" s="1"/>
      <c r="J46" s="1"/>
      <c r="K46" s="1"/>
      <c r="L46" s="1"/>
    </row>
    <row r="47" spans="1:12" ht="14.4">
      <c r="A47" s="43">
        <v>44244</v>
      </c>
      <c r="B47" s="37">
        <v>87.300003000000004</v>
      </c>
      <c r="C47" s="37">
        <v>90.650002000000001</v>
      </c>
      <c r="D47" s="37">
        <v>86.099997999999999</v>
      </c>
      <c r="E47" s="38">
        <v>88.349997999999999</v>
      </c>
      <c r="F47" s="48">
        <v>88.349997999999999</v>
      </c>
      <c r="G47" s="42">
        <v>1.1383162E-2</v>
      </c>
      <c r="H47" s="41">
        <v>1.2132511560000001</v>
      </c>
      <c r="I47" s="1"/>
      <c r="J47" s="1"/>
      <c r="K47" s="1"/>
      <c r="L47" s="1"/>
    </row>
    <row r="48" spans="1:12" ht="14.4">
      <c r="A48" s="43">
        <v>44245</v>
      </c>
      <c r="B48" s="37">
        <v>88.550003000000004</v>
      </c>
      <c r="C48" s="37">
        <v>89.300003000000004</v>
      </c>
      <c r="D48" s="37">
        <v>87.550003000000004</v>
      </c>
      <c r="E48" s="38">
        <v>88.25</v>
      </c>
      <c r="F48" s="48">
        <v>88.25</v>
      </c>
      <c r="G48" s="42">
        <v>-1.1324799999999999E-3</v>
      </c>
      <c r="H48" s="41">
        <v>1.201931292</v>
      </c>
      <c r="I48" s="1"/>
      <c r="J48" s="1"/>
      <c r="K48" s="1"/>
      <c r="L48" s="1"/>
    </row>
    <row r="49" spans="1:12" ht="14.4">
      <c r="A49" s="43">
        <v>44246</v>
      </c>
      <c r="B49" s="37">
        <v>88</v>
      </c>
      <c r="C49" s="37">
        <v>88.5</v>
      </c>
      <c r="D49" s="37">
        <v>85.449996999999996</v>
      </c>
      <c r="E49" s="38">
        <v>86.25</v>
      </c>
      <c r="F49" s="48">
        <v>86.25</v>
      </c>
      <c r="G49" s="42">
        <v>-2.2923639999999999E-2</v>
      </c>
      <c r="H49" s="41">
        <v>0.97552948699999997</v>
      </c>
      <c r="I49" s="1"/>
      <c r="J49" s="1"/>
      <c r="K49" s="1"/>
      <c r="L49" s="1"/>
    </row>
    <row r="50" spans="1:12" ht="14.4">
      <c r="A50" s="43">
        <v>44249</v>
      </c>
      <c r="B50" s="37">
        <v>86.25</v>
      </c>
      <c r="C50" s="37">
        <v>86.25</v>
      </c>
      <c r="D50" s="37">
        <v>83</v>
      </c>
      <c r="E50" s="38">
        <v>83.800003000000004</v>
      </c>
      <c r="F50" s="48">
        <v>83.800003000000004</v>
      </c>
      <c r="G50" s="42">
        <v>-2.8817012999999999E-2</v>
      </c>
      <c r="H50" s="41">
        <v>0.69818761500000004</v>
      </c>
      <c r="I50" s="1"/>
      <c r="J50" s="1"/>
      <c r="K50" s="1"/>
      <c r="L50" s="1"/>
    </row>
    <row r="51" spans="1:12" ht="14.4">
      <c r="A51" s="43">
        <v>44250</v>
      </c>
      <c r="B51" s="37">
        <v>84.199996999999996</v>
      </c>
      <c r="C51" s="37">
        <v>84.75</v>
      </c>
      <c r="D51" s="37">
        <v>82.550003000000004</v>
      </c>
      <c r="E51" s="38">
        <v>82.949996999999996</v>
      </c>
      <c r="F51" s="48">
        <v>82.949996999999996</v>
      </c>
      <c r="G51" s="42">
        <v>-1.0195063000000001E-2</v>
      </c>
      <c r="H51" s="41">
        <v>0.601966169</v>
      </c>
      <c r="I51" s="1"/>
      <c r="J51" s="1"/>
      <c r="K51" s="1"/>
      <c r="L51" s="1"/>
    </row>
    <row r="52" spans="1:12" ht="14.4">
      <c r="A52" s="43">
        <v>44251</v>
      </c>
      <c r="B52" s="37">
        <v>83.5</v>
      </c>
      <c r="C52" s="37">
        <v>85.150002000000001</v>
      </c>
      <c r="D52" s="37">
        <v>83.050003000000004</v>
      </c>
      <c r="E52" s="38">
        <v>83.75</v>
      </c>
      <c r="F52" s="48">
        <v>83.75</v>
      </c>
      <c r="G52" s="42">
        <v>9.5981899999999995E-3</v>
      </c>
      <c r="H52" s="41">
        <v>0.69252723100000002</v>
      </c>
      <c r="I52" s="1"/>
      <c r="J52" s="1"/>
      <c r="K52" s="1"/>
      <c r="L52" s="1"/>
    </row>
    <row r="53" spans="1:12" ht="14.4">
      <c r="A53" s="43">
        <v>44252</v>
      </c>
      <c r="B53" s="37">
        <v>84</v>
      </c>
      <c r="C53" s="37">
        <v>86.699996999999996</v>
      </c>
      <c r="D53" s="37">
        <v>84</v>
      </c>
      <c r="E53" s="38">
        <v>84.949996999999996</v>
      </c>
      <c r="F53" s="48">
        <v>84.949996999999996</v>
      </c>
      <c r="G53" s="42">
        <v>1.4226641999999999E-2</v>
      </c>
      <c r="H53" s="41">
        <v>0.82836797399999995</v>
      </c>
      <c r="I53" s="1"/>
      <c r="J53" s="1"/>
      <c r="K53" s="1"/>
      <c r="L53" s="1"/>
    </row>
    <row r="54" spans="1:12" ht="14.4">
      <c r="A54" s="43">
        <v>44253</v>
      </c>
      <c r="B54" s="37">
        <v>83.699996999999996</v>
      </c>
      <c r="C54" s="37">
        <v>84.75</v>
      </c>
      <c r="D54" s="37">
        <v>82.5</v>
      </c>
      <c r="E54" s="38">
        <v>82.650002000000001</v>
      </c>
      <c r="F54" s="48">
        <v>82.650002000000001</v>
      </c>
      <c r="G54" s="42">
        <v>-2.7447963999999998E-2</v>
      </c>
      <c r="H54" s="41">
        <v>0.56800646399999999</v>
      </c>
      <c r="I54" s="1"/>
      <c r="J54" s="1"/>
      <c r="K54" s="1"/>
      <c r="L54" s="1"/>
    </row>
    <row r="55" spans="1:12" ht="14.4">
      <c r="A55" s="43">
        <v>44256</v>
      </c>
      <c r="B55" s="37">
        <v>83.699996999999996</v>
      </c>
      <c r="C55" s="37">
        <v>84.949996999999996</v>
      </c>
      <c r="D55" s="37">
        <v>82.800003000000004</v>
      </c>
      <c r="E55" s="38">
        <v>83.25</v>
      </c>
      <c r="F55" s="48">
        <v>83.25</v>
      </c>
      <c r="G55" s="42">
        <v>7.2332799999999999E-3</v>
      </c>
      <c r="H55" s="41">
        <v>0.63592677900000005</v>
      </c>
      <c r="I55" s="1"/>
      <c r="J55" s="1"/>
      <c r="K55" s="1"/>
      <c r="L55" s="1"/>
    </row>
    <row r="56" spans="1:12" ht="14.4">
      <c r="A56" s="43">
        <v>44257</v>
      </c>
      <c r="B56" s="37">
        <v>83.5</v>
      </c>
      <c r="C56" s="37">
        <v>84.900002000000001</v>
      </c>
      <c r="D56" s="37">
        <v>83.199996999999996</v>
      </c>
      <c r="E56" s="38">
        <v>83.849997999999999</v>
      </c>
      <c r="F56" s="48">
        <v>83.849997999999999</v>
      </c>
      <c r="G56" s="42">
        <v>7.181336E-3</v>
      </c>
      <c r="H56" s="41">
        <v>0.70384709400000001</v>
      </c>
      <c r="I56" s="1"/>
      <c r="J56" s="1"/>
      <c r="K56" s="1"/>
      <c r="L56" s="1"/>
    </row>
    <row r="57" spans="1:12" ht="14.4">
      <c r="A57" s="43">
        <v>44258</v>
      </c>
      <c r="B57" s="37">
        <v>84.900002000000001</v>
      </c>
      <c r="C57" s="37">
        <v>89.800003000000004</v>
      </c>
      <c r="D57" s="37">
        <v>83.599997999999999</v>
      </c>
      <c r="E57" s="38">
        <v>88.849997999999999</v>
      </c>
      <c r="F57" s="48">
        <v>88.849997999999999</v>
      </c>
      <c r="G57" s="42">
        <v>5.7920067999999998E-2</v>
      </c>
      <c r="H57" s="41">
        <v>1.2698516070000001</v>
      </c>
      <c r="I57" s="1"/>
      <c r="J57" s="1"/>
      <c r="K57" s="1"/>
      <c r="L57" s="1"/>
    </row>
    <row r="58" spans="1:12" ht="14.4">
      <c r="A58" s="43">
        <v>44259</v>
      </c>
      <c r="B58" s="37">
        <v>86.5</v>
      </c>
      <c r="C58" s="37">
        <v>90.599997999999999</v>
      </c>
      <c r="D58" s="37">
        <v>86</v>
      </c>
      <c r="E58" s="38">
        <v>87.550003000000004</v>
      </c>
      <c r="F58" s="48">
        <v>87.550003000000004</v>
      </c>
      <c r="G58" s="42">
        <v>-1.4739439E-2</v>
      </c>
      <c r="H58" s="41">
        <v>1.1226910000000001</v>
      </c>
      <c r="I58" s="1"/>
      <c r="J58" s="1"/>
      <c r="K58" s="1"/>
      <c r="L58" s="1"/>
    </row>
    <row r="59" spans="1:12" ht="14.4">
      <c r="A59" s="43">
        <v>44260</v>
      </c>
      <c r="B59" s="37">
        <v>87.5</v>
      </c>
      <c r="C59" s="37">
        <v>87.949996999999996</v>
      </c>
      <c r="D59" s="37">
        <v>84.300003000000004</v>
      </c>
      <c r="E59" s="38">
        <v>84.949996999999996</v>
      </c>
      <c r="F59" s="48">
        <v>84.949996999999996</v>
      </c>
      <c r="G59" s="42">
        <v>-3.0147279999999999E-2</v>
      </c>
      <c r="H59" s="41">
        <v>0.82836797399999995</v>
      </c>
      <c r="I59" s="1"/>
      <c r="J59" s="1"/>
      <c r="K59" s="1"/>
      <c r="L59" s="1"/>
    </row>
    <row r="60" spans="1:12" ht="14.4">
      <c r="A60" s="43">
        <v>44263</v>
      </c>
      <c r="B60" s="37">
        <v>84.849997999999999</v>
      </c>
      <c r="C60" s="37">
        <v>86.349997999999999</v>
      </c>
      <c r="D60" s="37">
        <v>83.599997999999999</v>
      </c>
      <c r="E60" s="38">
        <v>84.599997999999999</v>
      </c>
      <c r="F60" s="48">
        <v>84.599997999999999</v>
      </c>
      <c r="G60" s="42">
        <v>-4.1285699999999998E-3</v>
      </c>
      <c r="H60" s="41">
        <v>0.78874777100000004</v>
      </c>
      <c r="I60" s="1"/>
      <c r="J60" s="1"/>
      <c r="K60" s="1"/>
      <c r="L60" s="1"/>
    </row>
    <row r="61" spans="1:12" ht="14.4">
      <c r="A61" s="43">
        <v>44264</v>
      </c>
      <c r="B61" s="37">
        <v>84.599997999999999</v>
      </c>
      <c r="C61" s="37">
        <v>85.400002000000001</v>
      </c>
      <c r="D61" s="37">
        <v>82.800003000000004</v>
      </c>
      <c r="E61" s="38">
        <v>83.5</v>
      </c>
      <c r="F61" s="48">
        <v>83.5</v>
      </c>
      <c r="G61" s="42">
        <v>-1.3087611000000001E-2</v>
      </c>
      <c r="H61" s="41">
        <v>0.66422700499999998</v>
      </c>
      <c r="I61" s="1"/>
      <c r="J61" s="1"/>
      <c r="K61" s="1"/>
      <c r="L61" s="1"/>
    </row>
    <row r="62" spans="1:12" ht="14.4">
      <c r="A62" s="43">
        <v>44265</v>
      </c>
      <c r="B62" s="37">
        <v>85.25</v>
      </c>
      <c r="C62" s="37">
        <v>85.900002000000001</v>
      </c>
      <c r="D62" s="37">
        <v>82.699996999999996</v>
      </c>
      <c r="E62" s="38">
        <v>83.099997999999999</v>
      </c>
      <c r="F62" s="48">
        <v>83.099997999999999</v>
      </c>
      <c r="G62" s="42">
        <v>-4.8019539999999998E-3</v>
      </c>
      <c r="H62" s="41">
        <v>0.61894641800000005</v>
      </c>
      <c r="I62" s="1"/>
      <c r="J62" s="1"/>
      <c r="K62" s="1"/>
      <c r="L62" s="1"/>
    </row>
    <row r="63" spans="1:12" ht="14.4">
      <c r="A63" s="43">
        <v>44267</v>
      </c>
      <c r="B63" s="37">
        <v>83.949996999999996</v>
      </c>
      <c r="C63" s="37">
        <v>84.199996999999996</v>
      </c>
      <c r="D63" s="37">
        <v>82</v>
      </c>
      <c r="E63" s="38">
        <v>82.550003000000004</v>
      </c>
      <c r="F63" s="48">
        <v>82.550003000000004</v>
      </c>
      <c r="G63" s="42">
        <v>-6.6404710000000002E-3</v>
      </c>
      <c r="H63" s="41">
        <v>0.55668648700000001</v>
      </c>
      <c r="I63" s="1"/>
      <c r="J63" s="1"/>
      <c r="K63" s="1"/>
      <c r="L63" s="1"/>
    </row>
    <row r="64" spans="1:12" ht="14.4">
      <c r="A64" s="43">
        <v>44270</v>
      </c>
      <c r="B64" s="37">
        <v>83.25</v>
      </c>
      <c r="C64" s="37">
        <v>83.25</v>
      </c>
      <c r="D64" s="37">
        <v>79.650002000000001</v>
      </c>
      <c r="E64" s="38">
        <v>80.75</v>
      </c>
      <c r="F64" s="48">
        <v>80.75</v>
      </c>
      <c r="G64" s="42">
        <v>-2.2046244999999999E-2</v>
      </c>
      <c r="H64" s="41">
        <v>0.35292452299999999</v>
      </c>
      <c r="I64" s="1"/>
      <c r="J64" s="1"/>
      <c r="K64" s="1"/>
      <c r="L64" s="1"/>
    </row>
    <row r="65" spans="1:12" ht="14.4">
      <c r="A65" s="43">
        <v>44271</v>
      </c>
      <c r="B65" s="37">
        <v>80.599997999999999</v>
      </c>
      <c r="C65" s="37">
        <v>80.599997999999999</v>
      </c>
      <c r="D65" s="37">
        <v>78.699996999999996</v>
      </c>
      <c r="E65" s="38">
        <v>79.150002000000001</v>
      </c>
      <c r="F65" s="48">
        <v>79.150002000000001</v>
      </c>
      <c r="G65" s="42">
        <v>-2.0013151E-2</v>
      </c>
      <c r="H65" s="41">
        <v>0.17180330499999999</v>
      </c>
      <c r="I65" s="1"/>
      <c r="J65" s="1"/>
      <c r="K65" s="1"/>
      <c r="L65" s="1"/>
    </row>
    <row r="66" spans="1:12" ht="14.4">
      <c r="A66" s="43">
        <v>44272</v>
      </c>
      <c r="B66" s="37">
        <v>78.300003000000004</v>
      </c>
      <c r="C66" s="37">
        <v>81.800003000000004</v>
      </c>
      <c r="D66" s="37">
        <v>77.050003000000004</v>
      </c>
      <c r="E66" s="38">
        <v>77.900002000000001</v>
      </c>
      <c r="F66" s="48">
        <v>77.900002000000001</v>
      </c>
      <c r="G66" s="42">
        <v>-1.5918833E-2</v>
      </c>
      <c r="H66" s="41">
        <v>3.0302177E-2</v>
      </c>
      <c r="I66" s="1"/>
      <c r="J66" s="1"/>
      <c r="K66" s="1"/>
      <c r="L66" s="1"/>
    </row>
    <row r="67" spans="1:12" ht="14.4">
      <c r="A67" s="43">
        <v>44273</v>
      </c>
      <c r="B67" s="37">
        <v>77.800003000000004</v>
      </c>
      <c r="C67" s="37">
        <v>79</v>
      </c>
      <c r="D67" s="37">
        <v>74.599997999999999</v>
      </c>
      <c r="E67" s="38">
        <v>75.349997999999999</v>
      </c>
      <c r="F67" s="48">
        <v>75.349997999999999</v>
      </c>
      <c r="G67" s="42">
        <v>-3.3282079999999999E-2</v>
      </c>
      <c r="H67" s="41">
        <v>-0.25836057699999998</v>
      </c>
      <c r="I67" s="1"/>
      <c r="J67" s="1"/>
      <c r="K67" s="1"/>
      <c r="L67" s="1"/>
    </row>
    <row r="68" spans="1:12" ht="14.4">
      <c r="A68" s="43">
        <v>44274</v>
      </c>
      <c r="B68" s="37">
        <v>73</v>
      </c>
      <c r="C68" s="37">
        <v>74.300003000000004</v>
      </c>
      <c r="D68" s="37">
        <v>69.25</v>
      </c>
      <c r="E68" s="38">
        <v>71.800003000000004</v>
      </c>
      <c r="F68" s="48">
        <v>71.800003000000004</v>
      </c>
      <c r="G68" s="42">
        <v>-4.8259380999999997E-2</v>
      </c>
      <c r="H68" s="41">
        <v>-0.66022321500000003</v>
      </c>
      <c r="I68" s="1"/>
      <c r="J68" s="1"/>
      <c r="K68" s="1"/>
      <c r="L68" s="1"/>
    </row>
    <row r="69" spans="1:12" ht="14.4">
      <c r="A69" s="43">
        <v>44277</v>
      </c>
      <c r="B69" s="37">
        <v>72.949996999999996</v>
      </c>
      <c r="C69" s="37">
        <v>77</v>
      </c>
      <c r="D69" s="37">
        <v>71.849997999999999</v>
      </c>
      <c r="E69" s="38">
        <v>76.400002000000001</v>
      </c>
      <c r="F69" s="48">
        <v>76.400002000000001</v>
      </c>
      <c r="G69" s="42">
        <v>6.2098204999999997E-2</v>
      </c>
      <c r="H69" s="41">
        <v>-0.139499177</v>
      </c>
      <c r="I69" s="1"/>
      <c r="J69" s="1"/>
      <c r="K69" s="1"/>
      <c r="L69" s="1"/>
    </row>
    <row r="70" spans="1:12" ht="14.4">
      <c r="A70" s="43">
        <v>44278</v>
      </c>
      <c r="B70" s="37">
        <v>77</v>
      </c>
      <c r="C70" s="37">
        <v>77.900002000000001</v>
      </c>
      <c r="D70" s="37">
        <v>74.550003000000004</v>
      </c>
      <c r="E70" s="38">
        <v>74.75</v>
      </c>
      <c r="F70" s="48">
        <v>74.75</v>
      </c>
      <c r="G70" s="42">
        <v>-2.183351E-2</v>
      </c>
      <c r="H70" s="41">
        <v>-0.32628089199999999</v>
      </c>
      <c r="I70" s="1"/>
      <c r="J70" s="1"/>
      <c r="K70" s="1"/>
      <c r="L70" s="1"/>
    </row>
    <row r="71" spans="1:12" ht="14.4">
      <c r="A71" s="43">
        <v>44279</v>
      </c>
      <c r="B71" s="37">
        <v>72.349997999999999</v>
      </c>
      <c r="C71" s="37">
        <v>73.949996999999996</v>
      </c>
      <c r="D71" s="37">
        <v>71.599997999999999</v>
      </c>
      <c r="E71" s="38">
        <v>71.849997999999999</v>
      </c>
      <c r="F71" s="48">
        <v>71.849997999999999</v>
      </c>
      <c r="G71" s="42">
        <v>-3.9568628000000002E-2</v>
      </c>
      <c r="H71" s="41">
        <v>-0.65456373599999995</v>
      </c>
      <c r="I71" s="1"/>
      <c r="J71" s="1"/>
      <c r="K71" s="1"/>
      <c r="L71" s="1"/>
    </row>
    <row r="72" spans="1:12" ht="14.4">
      <c r="A72" s="43">
        <v>44280</v>
      </c>
      <c r="B72" s="37">
        <v>72.099997999999999</v>
      </c>
      <c r="C72" s="37">
        <v>72.550003000000004</v>
      </c>
      <c r="D72" s="37">
        <v>68.349997999999999</v>
      </c>
      <c r="E72" s="38">
        <v>68.75</v>
      </c>
      <c r="F72" s="48">
        <v>68.75</v>
      </c>
      <c r="G72" s="42">
        <v>-4.4103848000000001E-2</v>
      </c>
      <c r="H72" s="41">
        <v>-1.005486307</v>
      </c>
      <c r="I72" s="1"/>
      <c r="J72" s="1"/>
      <c r="K72" s="1"/>
      <c r="L72" s="1"/>
    </row>
    <row r="73" spans="1:12" ht="14.4">
      <c r="A73" s="43">
        <v>44281</v>
      </c>
      <c r="B73" s="37">
        <v>69</v>
      </c>
      <c r="C73" s="37">
        <v>70.75</v>
      </c>
      <c r="D73" s="37">
        <v>68.900002000000001</v>
      </c>
      <c r="E73" s="38">
        <v>69.25</v>
      </c>
      <c r="F73" s="48">
        <v>69.25</v>
      </c>
      <c r="G73" s="42">
        <v>7.2464089999999997E-3</v>
      </c>
      <c r="H73" s="41">
        <v>-0.94888585599999997</v>
      </c>
      <c r="I73" s="1"/>
      <c r="J73" s="1"/>
      <c r="K73" s="1"/>
      <c r="L73" s="1"/>
    </row>
    <row r="74" spans="1:12" ht="14.4">
      <c r="A74" s="43">
        <v>44285</v>
      </c>
      <c r="B74" s="37">
        <v>69.599997999999999</v>
      </c>
      <c r="C74" s="37">
        <v>70.099997999999999</v>
      </c>
      <c r="D74" s="37">
        <v>68</v>
      </c>
      <c r="E74" s="38">
        <v>68.349997999999999</v>
      </c>
      <c r="F74" s="48">
        <v>68.349997999999999</v>
      </c>
      <c r="G74" s="42">
        <v>-1.3081611E-2</v>
      </c>
      <c r="H74" s="41">
        <v>-1.050766895</v>
      </c>
      <c r="I74" s="1"/>
      <c r="J74" s="1"/>
      <c r="K74" s="1"/>
      <c r="L74" s="1"/>
    </row>
    <row r="75" spans="1:12" ht="14.4">
      <c r="A75" s="43">
        <v>44286</v>
      </c>
      <c r="B75" s="37">
        <v>68.800003000000004</v>
      </c>
      <c r="C75" s="37">
        <v>71.199996999999996</v>
      </c>
      <c r="D75" s="37">
        <v>68.599997999999999</v>
      </c>
      <c r="E75" s="38">
        <v>69.300003000000004</v>
      </c>
      <c r="F75" s="48">
        <v>69.300003000000004</v>
      </c>
      <c r="G75" s="42">
        <v>1.3803416000000001E-2</v>
      </c>
      <c r="H75" s="41">
        <v>-0.94322547099999998</v>
      </c>
      <c r="I75" s="1"/>
      <c r="J75" s="1"/>
      <c r="K75" s="1"/>
      <c r="L75" s="1"/>
    </row>
    <row r="76" spans="1:12" ht="14.4">
      <c r="A76" s="43">
        <v>44287</v>
      </c>
      <c r="B76" s="37">
        <v>70.199996999999996</v>
      </c>
      <c r="C76" s="37">
        <v>72.599997999999999</v>
      </c>
      <c r="D76" s="37">
        <v>69.699996999999996</v>
      </c>
      <c r="E76" s="38">
        <v>72.150002000000001</v>
      </c>
      <c r="F76" s="48">
        <v>72.150002000000001</v>
      </c>
      <c r="G76" s="42">
        <v>4.0302363000000001E-2</v>
      </c>
      <c r="H76" s="41">
        <v>-0.62060301200000001</v>
      </c>
      <c r="I76" s="1"/>
      <c r="J76" s="1"/>
      <c r="K76" s="1"/>
      <c r="L76" s="1"/>
    </row>
    <row r="77" spans="1:12" ht="14.4">
      <c r="A77" s="43">
        <v>44291</v>
      </c>
      <c r="B77" s="37">
        <v>71</v>
      </c>
      <c r="C77" s="37">
        <v>71.199996999999996</v>
      </c>
      <c r="D77" s="37">
        <v>68</v>
      </c>
      <c r="E77" s="38">
        <v>68.75</v>
      </c>
      <c r="F77" s="48">
        <v>68.75</v>
      </c>
      <c r="G77" s="42">
        <v>-4.8270576000000003E-2</v>
      </c>
      <c r="H77" s="41">
        <v>-1.005486307</v>
      </c>
      <c r="I77" s="1"/>
      <c r="J77" s="1"/>
      <c r="K77" s="1"/>
      <c r="L77" s="1"/>
    </row>
    <row r="78" spans="1:12" ht="14.4">
      <c r="A78" s="43">
        <v>44292</v>
      </c>
      <c r="B78" s="37">
        <v>68.75</v>
      </c>
      <c r="C78" s="37">
        <v>69.800003000000004</v>
      </c>
      <c r="D78" s="37">
        <v>68.099997999999999</v>
      </c>
      <c r="E78" s="38">
        <v>69.400002000000001</v>
      </c>
      <c r="F78" s="48">
        <v>69.400002000000001</v>
      </c>
      <c r="G78" s="42">
        <v>9.4101600000000007E-3</v>
      </c>
      <c r="H78" s="41">
        <v>-0.931905494</v>
      </c>
      <c r="I78" s="1"/>
      <c r="J78" s="1"/>
      <c r="K78" s="1"/>
      <c r="L78" s="1"/>
    </row>
    <row r="79" spans="1:12" ht="14.4">
      <c r="A79" s="43">
        <v>44293</v>
      </c>
      <c r="B79" s="37">
        <v>69</v>
      </c>
      <c r="C79" s="37">
        <v>72.400002000000001</v>
      </c>
      <c r="D79" s="37">
        <v>68.75</v>
      </c>
      <c r="E79" s="38">
        <v>71.849997999999999</v>
      </c>
      <c r="F79" s="48">
        <v>71.849997999999999</v>
      </c>
      <c r="G79" s="42">
        <v>3.4693688E-2</v>
      </c>
      <c r="H79" s="41">
        <v>-0.65456373599999995</v>
      </c>
      <c r="I79" s="1"/>
      <c r="J79" s="1"/>
      <c r="K79" s="1"/>
      <c r="L79" s="1"/>
    </row>
    <row r="80" spans="1:12" ht="14.4">
      <c r="A80" s="43">
        <v>44294</v>
      </c>
      <c r="B80" s="37">
        <v>71.849997999999999</v>
      </c>
      <c r="C80" s="37">
        <v>72.199996999999996</v>
      </c>
      <c r="D80" s="37">
        <v>70.5</v>
      </c>
      <c r="E80" s="38">
        <v>71.449996999999996</v>
      </c>
      <c r="F80" s="48">
        <v>71.449996999999996</v>
      </c>
      <c r="G80" s="42">
        <v>-5.582722E-3</v>
      </c>
      <c r="H80" s="41">
        <v>-0.69984420999999997</v>
      </c>
      <c r="I80" s="1"/>
      <c r="J80" s="1"/>
      <c r="K80" s="1"/>
      <c r="L80" s="1"/>
    </row>
    <row r="81" spans="1:12" ht="14.4">
      <c r="A81" s="43">
        <v>44295</v>
      </c>
      <c r="B81" s="37">
        <v>70.650002000000001</v>
      </c>
      <c r="C81" s="37">
        <v>71.449996999999996</v>
      </c>
      <c r="D81" s="37">
        <v>70.150002000000001</v>
      </c>
      <c r="E81" s="38">
        <v>71.050003000000004</v>
      </c>
      <c r="F81" s="48">
        <v>71.050003000000004</v>
      </c>
      <c r="G81" s="42">
        <v>-5.6139659999999997E-3</v>
      </c>
      <c r="H81" s="41">
        <v>-0.74512389199999995</v>
      </c>
      <c r="I81" s="1"/>
      <c r="J81" s="1"/>
      <c r="K81" s="1"/>
      <c r="L81" s="1"/>
    </row>
    <row r="82" spans="1:12" ht="14.4">
      <c r="A82" s="43">
        <v>44298</v>
      </c>
      <c r="B82" s="37">
        <v>68</v>
      </c>
      <c r="C82" s="37">
        <v>69</v>
      </c>
      <c r="D82" s="37">
        <v>65.199996999999996</v>
      </c>
      <c r="E82" s="38">
        <v>66.349997999999999</v>
      </c>
      <c r="F82" s="48">
        <v>66.349997999999999</v>
      </c>
      <c r="G82" s="42">
        <v>-6.8440165999999997E-2</v>
      </c>
      <c r="H82" s="41">
        <v>-1.2771687</v>
      </c>
      <c r="I82" s="1"/>
      <c r="J82" s="1"/>
      <c r="K82" s="1"/>
      <c r="L82" s="1"/>
    </row>
    <row r="83" spans="1:12" ht="14.4">
      <c r="A83" s="43">
        <v>44299</v>
      </c>
      <c r="B83" s="37">
        <v>65.199996999999996</v>
      </c>
      <c r="C83" s="37">
        <v>70.449996999999996</v>
      </c>
      <c r="D83" s="37">
        <v>65.199996999999996</v>
      </c>
      <c r="E83" s="38">
        <v>68.199996999999996</v>
      </c>
      <c r="F83" s="48">
        <v>68.199996999999996</v>
      </c>
      <c r="G83" s="42">
        <v>2.7500790000000001E-2</v>
      </c>
      <c r="H83" s="41">
        <v>-1.0677471430000001</v>
      </c>
      <c r="I83" s="1"/>
      <c r="J83" s="1"/>
      <c r="K83" s="1"/>
      <c r="L83" s="1"/>
    </row>
    <row r="84" spans="1:12" ht="14.4">
      <c r="A84" s="43">
        <v>44301</v>
      </c>
      <c r="B84" s="37">
        <v>68</v>
      </c>
      <c r="C84" s="37">
        <v>68.25</v>
      </c>
      <c r="D84" s="37">
        <v>65.5</v>
      </c>
      <c r="E84" s="38">
        <v>66.75</v>
      </c>
      <c r="F84" s="48">
        <v>66.75</v>
      </c>
      <c r="G84" s="42">
        <v>-2.1490223999999999E-2</v>
      </c>
      <c r="H84" s="41">
        <v>-1.2318881129999999</v>
      </c>
      <c r="I84" s="1"/>
      <c r="J84" s="1"/>
      <c r="K84" s="1"/>
      <c r="L84" s="1"/>
    </row>
    <row r="85" spans="1:12" ht="14.4">
      <c r="A85" s="43">
        <v>44302</v>
      </c>
      <c r="B85" s="37">
        <v>67.400002000000001</v>
      </c>
      <c r="C85" s="37">
        <v>68.199996999999996</v>
      </c>
      <c r="D85" s="37">
        <v>65.699996999999996</v>
      </c>
      <c r="E85" s="38">
        <v>65.900002000000001</v>
      </c>
      <c r="F85" s="48">
        <v>65.900002000000001</v>
      </c>
      <c r="G85" s="42">
        <v>-1.2815824999999999E-2</v>
      </c>
      <c r="H85" s="41">
        <v>-1.3281086529999999</v>
      </c>
      <c r="I85" s="1"/>
      <c r="J85" s="1"/>
      <c r="K85" s="1"/>
      <c r="L85" s="1"/>
    </row>
    <row r="86" spans="1:12" ht="14.4">
      <c r="A86" s="43">
        <v>44305</v>
      </c>
      <c r="B86" s="37">
        <v>63</v>
      </c>
      <c r="C86" s="37">
        <v>63</v>
      </c>
      <c r="D86" s="37">
        <v>61.049999</v>
      </c>
      <c r="E86" s="38">
        <v>61.299999</v>
      </c>
      <c r="F86" s="48">
        <v>61.299999</v>
      </c>
      <c r="G86" s="42">
        <v>-7.2358644999999999E-2</v>
      </c>
      <c r="H86" s="41">
        <v>-1.848833145</v>
      </c>
      <c r="I86" s="1"/>
      <c r="J86" s="1"/>
      <c r="K86" s="1"/>
      <c r="L86" s="1"/>
    </row>
    <row r="87" spans="1:12" ht="14.4">
      <c r="A87" s="43">
        <v>44306</v>
      </c>
      <c r="B87" s="37">
        <v>62.25</v>
      </c>
      <c r="C87" s="37">
        <v>63.400002000000001</v>
      </c>
      <c r="D87" s="37">
        <v>60.549999</v>
      </c>
      <c r="E87" s="38">
        <v>61.450001</v>
      </c>
      <c r="F87" s="48">
        <v>61.450001</v>
      </c>
      <c r="G87" s="42">
        <v>2.4440260000000002E-3</v>
      </c>
      <c r="H87" s="41">
        <v>-1.831852783</v>
      </c>
      <c r="I87" s="1"/>
      <c r="J87" s="1"/>
      <c r="K87" s="1"/>
      <c r="L87" s="1"/>
    </row>
    <row r="88" spans="1:12" ht="14.4">
      <c r="A88" s="43">
        <v>44308</v>
      </c>
      <c r="B88" s="37">
        <v>60.549999</v>
      </c>
      <c r="C88" s="37">
        <v>60.900002000000001</v>
      </c>
      <c r="D88" s="37">
        <v>59.400002000000001</v>
      </c>
      <c r="E88" s="38">
        <v>60.049999</v>
      </c>
      <c r="F88" s="48">
        <v>60.049999</v>
      </c>
      <c r="G88" s="42">
        <v>-2.3046319999999999E-2</v>
      </c>
      <c r="H88" s="41">
        <v>-1.990334273</v>
      </c>
      <c r="I88" s="1"/>
      <c r="J88" s="1"/>
      <c r="K88" s="1"/>
      <c r="L88" s="1"/>
    </row>
    <row r="89" spans="1:12" ht="14.4">
      <c r="A89" s="43">
        <v>44309</v>
      </c>
      <c r="B89" s="37">
        <v>60</v>
      </c>
      <c r="C89" s="37">
        <v>61.299999</v>
      </c>
      <c r="D89" s="37">
        <v>59.549999</v>
      </c>
      <c r="E89" s="38">
        <v>60.799999</v>
      </c>
      <c r="F89" s="48">
        <v>60.799999</v>
      </c>
      <c r="G89" s="42">
        <v>1.2412240999999999E-2</v>
      </c>
      <c r="H89" s="41">
        <v>-1.905433596</v>
      </c>
      <c r="I89" s="1"/>
      <c r="J89" s="1"/>
      <c r="K89" s="1"/>
      <c r="L89" s="1"/>
    </row>
    <row r="90" spans="1:12" ht="14.4">
      <c r="A90" s="43">
        <v>44312</v>
      </c>
      <c r="B90" s="37">
        <v>61.950001</v>
      </c>
      <c r="C90" s="37">
        <v>63.650002000000001</v>
      </c>
      <c r="D90" s="37">
        <v>61.200001</v>
      </c>
      <c r="E90" s="38">
        <v>62</v>
      </c>
      <c r="F90" s="48">
        <v>62</v>
      </c>
      <c r="G90" s="42">
        <v>1.9544612999999999E-2</v>
      </c>
      <c r="H90" s="41">
        <v>-1.7695924000000001</v>
      </c>
      <c r="I90" s="1"/>
      <c r="J90" s="1"/>
      <c r="K90" s="1"/>
      <c r="L90" s="1"/>
    </row>
    <row r="91" spans="1:12" ht="14.4">
      <c r="A91" s="43">
        <v>44313</v>
      </c>
      <c r="B91" s="37">
        <v>63</v>
      </c>
      <c r="C91" s="37">
        <v>65</v>
      </c>
      <c r="D91" s="37">
        <v>62.599997999999999</v>
      </c>
      <c r="E91" s="38">
        <v>64.75</v>
      </c>
      <c r="F91" s="48">
        <v>64.75</v>
      </c>
      <c r="G91" s="42">
        <v>4.3399316E-2</v>
      </c>
      <c r="H91" s="41">
        <v>-1.458289918</v>
      </c>
      <c r="I91" s="1"/>
      <c r="J91" s="1"/>
      <c r="K91" s="1"/>
      <c r="L91" s="1"/>
    </row>
    <row r="92" spans="1:12" ht="14.4">
      <c r="A92" s="43">
        <v>44314</v>
      </c>
      <c r="B92" s="37">
        <v>65.5</v>
      </c>
      <c r="C92" s="37">
        <v>65.949996999999996</v>
      </c>
      <c r="D92" s="37">
        <v>63.700001</v>
      </c>
      <c r="E92" s="38">
        <v>64.800003000000004</v>
      </c>
      <c r="F92" s="48">
        <v>64.800003000000004</v>
      </c>
      <c r="G92" s="42">
        <v>7.7194899999999996E-4</v>
      </c>
      <c r="H92" s="41">
        <v>-1.4526295330000001</v>
      </c>
      <c r="I92" s="1"/>
      <c r="J92" s="1"/>
      <c r="K92" s="1"/>
      <c r="L92" s="1"/>
    </row>
    <row r="93" spans="1:12" ht="14.4">
      <c r="A93" s="43">
        <v>44315</v>
      </c>
      <c r="B93" s="37">
        <v>65.650002000000001</v>
      </c>
      <c r="C93" s="37">
        <v>66.099997999999999</v>
      </c>
      <c r="D93" s="37">
        <v>63.549999</v>
      </c>
      <c r="E93" s="38">
        <v>63.950001</v>
      </c>
      <c r="F93" s="48">
        <v>63.950001</v>
      </c>
      <c r="G93" s="42">
        <v>-1.3204106E-2</v>
      </c>
      <c r="H93" s="41">
        <v>-1.5488505260000001</v>
      </c>
      <c r="I93" s="1"/>
      <c r="J93" s="1"/>
      <c r="K93" s="1"/>
      <c r="L93" s="1"/>
    </row>
    <row r="94" spans="1:12" ht="14.4">
      <c r="A94" s="43">
        <v>44316</v>
      </c>
      <c r="B94" s="37">
        <v>63</v>
      </c>
      <c r="C94" s="37">
        <v>64</v>
      </c>
      <c r="D94" s="37">
        <v>62.5</v>
      </c>
      <c r="E94" s="38">
        <v>62.799999</v>
      </c>
      <c r="F94" s="48">
        <v>62.799999</v>
      </c>
      <c r="G94" s="42">
        <v>-1.8146486E-2</v>
      </c>
      <c r="H94" s="41">
        <v>-1.6790317910000001</v>
      </c>
      <c r="I94" s="1"/>
      <c r="J94" s="1"/>
      <c r="K94" s="1"/>
      <c r="L94" s="1"/>
    </row>
    <row r="95" spans="1:12" ht="14.4">
      <c r="A95" s="43">
        <v>44319</v>
      </c>
      <c r="B95" s="37">
        <v>62.799999</v>
      </c>
      <c r="C95" s="37">
        <v>62.799999</v>
      </c>
      <c r="D95" s="37">
        <v>60.700001</v>
      </c>
      <c r="E95" s="38">
        <v>61.400002000000001</v>
      </c>
      <c r="F95" s="48">
        <v>61.400002000000001</v>
      </c>
      <c r="G95" s="42">
        <v>-2.254519E-2</v>
      </c>
      <c r="H95" s="41">
        <v>-1.8375127149999999</v>
      </c>
      <c r="I95" s="1"/>
      <c r="J95" s="1"/>
      <c r="K95" s="1"/>
      <c r="L95" s="1"/>
    </row>
    <row r="96" spans="1:12" ht="14.4">
      <c r="A96" s="43">
        <v>44320</v>
      </c>
      <c r="B96" s="37">
        <v>62</v>
      </c>
      <c r="C96" s="37">
        <v>63.299999</v>
      </c>
      <c r="D96" s="37">
        <v>61</v>
      </c>
      <c r="E96" s="38">
        <v>61.650002000000001</v>
      </c>
      <c r="F96" s="48">
        <v>61.650002000000001</v>
      </c>
      <c r="G96" s="42">
        <v>4.0633939999999997E-3</v>
      </c>
      <c r="H96" s="41">
        <v>-1.8092124890000001</v>
      </c>
      <c r="I96" s="1"/>
      <c r="J96" s="1"/>
      <c r="K96" s="1"/>
      <c r="L96" s="1"/>
    </row>
    <row r="97" spans="1:12" ht="14.4">
      <c r="A97" s="43">
        <v>44321</v>
      </c>
      <c r="B97" s="37">
        <v>61.900002000000001</v>
      </c>
      <c r="C97" s="37">
        <v>63.599997999999999</v>
      </c>
      <c r="D97" s="37">
        <v>61.25</v>
      </c>
      <c r="E97" s="38">
        <v>62.900002000000001</v>
      </c>
      <c r="F97" s="48">
        <v>62.900002000000001</v>
      </c>
      <c r="G97" s="42">
        <v>2.0072933000000001E-2</v>
      </c>
      <c r="H97" s="41">
        <v>-1.6677113610000001</v>
      </c>
      <c r="I97" s="1"/>
      <c r="J97" s="1"/>
      <c r="K97" s="1"/>
      <c r="L97" s="1"/>
    </row>
    <row r="98" spans="1:12" ht="14.4">
      <c r="A98" s="43">
        <v>44322</v>
      </c>
      <c r="B98" s="37">
        <v>63.150002000000001</v>
      </c>
      <c r="C98" s="37">
        <v>63.5</v>
      </c>
      <c r="D98" s="37">
        <v>62.25</v>
      </c>
      <c r="E98" s="38">
        <v>62.75</v>
      </c>
      <c r="F98" s="48">
        <v>62.75</v>
      </c>
      <c r="G98" s="42">
        <v>-2.3876169999999999E-3</v>
      </c>
      <c r="H98" s="41">
        <v>-1.684691723</v>
      </c>
      <c r="I98" s="1"/>
      <c r="J98" s="1"/>
      <c r="K98" s="1"/>
      <c r="L98" s="1"/>
    </row>
    <row r="99" spans="1:12" ht="14.4">
      <c r="A99" s="43">
        <v>44323</v>
      </c>
      <c r="B99" s="37">
        <v>62.75</v>
      </c>
      <c r="C99" s="37">
        <v>63.400002000000001</v>
      </c>
      <c r="D99" s="37">
        <v>62.5</v>
      </c>
      <c r="E99" s="38">
        <v>62.599997999999999</v>
      </c>
      <c r="F99" s="48">
        <v>62.599997999999999</v>
      </c>
      <c r="G99" s="42">
        <v>-2.3933320000000002E-3</v>
      </c>
      <c r="H99" s="41">
        <v>-1.7016720839999999</v>
      </c>
      <c r="I99" s="1"/>
      <c r="J99" s="1"/>
      <c r="K99" s="1"/>
      <c r="L99" s="1"/>
    </row>
    <row r="100" spans="1:12" ht="14.4">
      <c r="A100" s="43">
        <v>44326</v>
      </c>
      <c r="B100" s="37">
        <v>62.849997999999999</v>
      </c>
      <c r="C100" s="37">
        <v>63.849997999999999</v>
      </c>
      <c r="D100" s="37">
        <v>62.25</v>
      </c>
      <c r="E100" s="38">
        <v>63.599997999999999</v>
      </c>
      <c r="F100" s="48">
        <v>63.599997999999999</v>
      </c>
      <c r="G100" s="42">
        <v>1.5848193E-2</v>
      </c>
      <c r="H100" s="41">
        <v>-1.5884711819999999</v>
      </c>
      <c r="I100" s="1"/>
      <c r="J100" s="1"/>
      <c r="K100" s="1"/>
      <c r="L100" s="1"/>
    </row>
    <row r="101" spans="1:12" ht="14.4">
      <c r="A101" s="43">
        <v>44327</v>
      </c>
      <c r="B101" s="37">
        <v>63</v>
      </c>
      <c r="C101" s="37">
        <v>70.199996999999996</v>
      </c>
      <c r="D101" s="37">
        <v>62.900002000000001</v>
      </c>
      <c r="E101" s="38">
        <v>69.650002000000001</v>
      </c>
      <c r="F101" s="48">
        <v>69.650002000000001</v>
      </c>
      <c r="G101" s="42">
        <v>9.0869290000000005E-2</v>
      </c>
      <c r="H101" s="41">
        <v>-0.90360526900000004</v>
      </c>
      <c r="I101" s="1"/>
      <c r="J101" s="1"/>
      <c r="K101" s="1"/>
      <c r="L101" s="1"/>
    </row>
    <row r="102" spans="1:12" ht="14.4">
      <c r="A102" s="43">
        <v>44328</v>
      </c>
      <c r="B102" s="37">
        <v>70.849997999999999</v>
      </c>
      <c r="C102" s="37">
        <v>73.400002000000001</v>
      </c>
      <c r="D102" s="37">
        <v>70.199996999999996</v>
      </c>
      <c r="E102" s="38">
        <v>71.849997999999999</v>
      </c>
      <c r="F102" s="48">
        <v>71.849997999999999</v>
      </c>
      <c r="G102" s="42">
        <v>3.1097856E-2</v>
      </c>
      <c r="H102" s="41">
        <v>-0.65456373599999995</v>
      </c>
      <c r="I102" s="1"/>
      <c r="J102" s="1"/>
      <c r="K102" s="1"/>
      <c r="L102" s="1"/>
    </row>
    <row r="103" spans="1:12" ht="14.4">
      <c r="A103" s="43">
        <v>44330</v>
      </c>
      <c r="B103" s="37">
        <v>73.099997999999999</v>
      </c>
      <c r="C103" s="37">
        <v>73.25</v>
      </c>
      <c r="D103" s="37">
        <v>68.300003000000004</v>
      </c>
      <c r="E103" s="38">
        <v>69.849997999999999</v>
      </c>
      <c r="F103" s="48">
        <v>69.849997999999999</v>
      </c>
      <c r="G103" s="42">
        <v>-2.8230528000000001E-2</v>
      </c>
      <c r="H103" s="41">
        <v>-0.88096554100000002</v>
      </c>
      <c r="I103" s="1"/>
      <c r="J103" s="1"/>
      <c r="K103" s="1"/>
      <c r="L103" s="1"/>
    </row>
    <row r="104" spans="1:12" ht="14.4">
      <c r="A104" s="43">
        <v>44333</v>
      </c>
      <c r="B104" s="37">
        <v>70.849997999999999</v>
      </c>
      <c r="C104" s="37">
        <v>71.400002000000001</v>
      </c>
      <c r="D104" s="37">
        <v>69.699996999999996</v>
      </c>
      <c r="E104" s="38">
        <v>70.300003000000004</v>
      </c>
      <c r="F104" s="48">
        <v>70.300003000000004</v>
      </c>
      <c r="G104" s="42">
        <v>6.4217839999999998E-3</v>
      </c>
      <c r="H104" s="41">
        <v>-0.83002456899999999</v>
      </c>
      <c r="I104" s="1"/>
      <c r="J104" s="1"/>
      <c r="K104" s="1"/>
      <c r="L104" s="1"/>
    </row>
    <row r="105" spans="1:12" ht="14.4">
      <c r="A105" s="43">
        <v>44334</v>
      </c>
      <c r="B105" s="37">
        <v>71.849997999999999</v>
      </c>
      <c r="C105" s="37">
        <v>77.349997999999999</v>
      </c>
      <c r="D105" s="37">
        <v>71.25</v>
      </c>
      <c r="E105" s="38">
        <v>76.449996999999996</v>
      </c>
      <c r="F105" s="48">
        <v>76.449996999999996</v>
      </c>
      <c r="G105" s="42">
        <v>8.3865051999999995E-2</v>
      </c>
      <c r="H105" s="41">
        <v>-0.13383969800000001</v>
      </c>
      <c r="I105" s="1"/>
      <c r="J105" s="1"/>
      <c r="K105" s="1"/>
      <c r="L105" s="1"/>
    </row>
    <row r="106" spans="1:12" ht="14.4">
      <c r="A106" s="43">
        <v>44335</v>
      </c>
      <c r="B106" s="37">
        <v>75.699996999999996</v>
      </c>
      <c r="C106" s="37">
        <v>78.449996999999996</v>
      </c>
      <c r="D106" s="37">
        <v>74.300003000000004</v>
      </c>
      <c r="E106" s="38">
        <v>75</v>
      </c>
      <c r="F106" s="48">
        <v>75</v>
      </c>
      <c r="G106" s="42">
        <v>-1.9148780000000001E-2</v>
      </c>
      <c r="H106" s="41">
        <v>-0.29798066699999998</v>
      </c>
      <c r="I106" s="1"/>
      <c r="J106" s="1"/>
      <c r="K106" s="1"/>
      <c r="L106" s="1"/>
    </row>
    <row r="107" spans="1:12" ht="14.4">
      <c r="A107" s="43">
        <v>44336</v>
      </c>
      <c r="B107" s="37">
        <v>75.199996999999996</v>
      </c>
      <c r="C107" s="37">
        <v>76.550003000000004</v>
      </c>
      <c r="D107" s="37">
        <v>74.300003000000004</v>
      </c>
      <c r="E107" s="38">
        <v>74.849997999999999</v>
      </c>
      <c r="F107" s="48">
        <v>74.849997999999999</v>
      </c>
      <c r="G107" s="42">
        <v>-2.0020289999999998E-3</v>
      </c>
      <c r="H107" s="41">
        <v>-0.31496102799999998</v>
      </c>
      <c r="I107" s="1"/>
      <c r="J107" s="1"/>
      <c r="K107" s="1"/>
      <c r="L107" s="1"/>
    </row>
    <row r="108" spans="1:12" ht="14.4">
      <c r="A108" s="43">
        <v>44337</v>
      </c>
      <c r="B108" s="37">
        <v>75.699996999999996</v>
      </c>
      <c r="C108" s="37">
        <v>77.199996999999996</v>
      </c>
      <c r="D108" s="37">
        <v>75.199996999999996</v>
      </c>
      <c r="E108" s="38">
        <v>76.25</v>
      </c>
      <c r="F108" s="48">
        <v>76.25</v>
      </c>
      <c r="G108" s="42">
        <v>1.8531331000000002E-2</v>
      </c>
      <c r="H108" s="41">
        <v>-0.156479538</v>
      </c>
      <c r="I108" s="1"/>
      <c r="J108" s="1"/>
      <c r="K108" s="1"/>
      <c r="L108" s="1"/>
    </row>
    <row r="109" spans="1:12" ht="14.4">
      <c r="A109" s="43">
        <v>44340</v>
      </c>
      <c r="B109" s="37">
        <v>78.800003000000004</v>
      </c>
      <c r="C109" s="37">
        <v>82.150002000000001</v>
      </c>
      <c r="D109" s="37">
        <v>77</v>
      </c>
      <c r="E109" s="38">
        <v>81.25</v>
      </c>
      <c r="F109" s="48">
        <v>81.25</v>
      </c>
      <c r="G109" s="42">
        <v>6.3513405999999994E-2</v>
      </c>
      <c r="H109" s="41">
        <v>0.40952497399999999</v>
      </c>
      <c r="I109" s="1"/>
      <c r="J109" s="1"/>
      <c r="K109" s="1"/>
      <c r="L109" s="1"/>
    </row>
    <row r="110" spans="1:12" ht="14.4">
      <c r="A110" s="43">
        <v>44341</v>
      </c>
      <c r="B110" s="37">
        <v>82.400002000000001</v>
      </c>
      <c r="C110" s="37">
        <v>83.900002000000001</v>
      </c>
      <c r="D110" s="37">
        <v>80.099997999999999</v>
      </c>
      <c r="E110" s="38">
        <v>82.25</v>
      </c>
      <c r="F110" s="48">
        <v>82.25</v>
      </c>
      <c r="G110" s="42">
        <v>1.2232567999999999E-2</v>
      </c>
      <c r="H110" s="41">
        <v>0.52272587699999995</v>
      </c>
      <c r="I110" s="1"/>
      <c r="J110" s="1"/>
      <c r="K110" s="1"/>
      <c r="L110" s="1"/>
    </row>
    <row r="111" spans="1:12" ht="14.4">
      <c r="A111" s="43">
        <v>44342</v>
      </c>
      <c r="B111" s="37">
        <v>83.099997999999999</v>
      </c>
      <c r="C111" s="37">
        <v>83.300003000000004</v>
      </c>
      <c r="D111" s="37">
        <v>80.75</v>
      </c>
      <c r="E111" s="38">
        <v>81</v>
      </c>
      <c r="F111" s="48">
        <v>81</v>
      </c>
      <c r="G111" s="42">
        <v>-1.5314235000000001E-2</v>
      </c>
      <c r="H111" s="41">
        <v>0.38122474899999997</v>
      </c>
      <c r="I111" s="1"/>
      <c r="J111" s="1"/>
      <c r="K111" s="1"/>
      <c r="L111" s="1"/>
    </row>
    <row r="112" spans="1:12" ht="14.4">
      <c r="A112" s="43">
        <v>44343</v>
      </c>
      <c r="B112" s="37">
        <v>81.25</v>
      </c>
      <c r="C112" s="37">
        <v>81.900002000000001</v>
      </c>
      <c r="D112" s="37">
        <v>77.5</v>
      </c>
      <c r="E112" s="38">
        <v>78.650002000000001</v>
      </c>
      <c r="F112" s="48">
        <v>78.650002000000001</v>
      </c>
      <c r="G112" s="42">
        <v>-2.9441499999999999E-2</v>
      </c>
      <c r="H112" s="41">
        <v>0.11520285399999999</v>
      </c>
      <c r="I112" s="1"/>
      <c r="J112" s="1"/>
      <c r="K112" s="1"/>
      <c r="L112" s="1"/>
    </row>
    <row r="113" spans="1:12" ht="14.4">
      <c r="A113" s="43">
        <v>44344</v>
      </c>
      <c r="B113" s="37">
        <v>78.699996999999996</v>
      </c>
      <c r="C113" s="37">
        <v>80.75</v>
      </c>
      <c r="D113" s="37">
        <v>78.5</v>
      </c>
      <c r="E113" s="38">
        <v>79.199996999999996</v>
      </c>
      <c r="F113" s="48">
        <v>79.199996999999996</v>
      </c>
      <c r="G113" s="42">
        <v>6.9686059999999996E-3</v>
      </c>
      <c r="H113" s="41">
        <v>0.17746278400000001</v>
      </c>
      <c r="I113" s="1"/>
      <c r="J113" s="1"/>
      <c r="K113" s="1"/>
      <c r="L113" s="1"/>
    </row>
    <row r="114" spans="1:12" ht="14.4">
      <c r="A114" s="43">
        <v>44347</v>
      </c>
      <c r="B114" s="37">
        <v>81.449996999999996</v>
      </c>
      <c r="C114" s="37">
        <v>81.849997999999999</v>
      </c>
      <c r="D114" s="37">
        <v>78.650002000000001</v>
      </c>
      <c r="E114" s="38">
        <v>79.599997999999999</v>
      </c>
      <c r="F114" s="48">
        <v>79.599997999999999</v>
      </c>
      <c r="G114" s="42">
        <v>5.037807E-3</v>
      </c>
      <c r="H114" s="41">
        <v>0.222743259</v>
      </c>
      <c r="I114" s="1"/>
      <c r="J114" s="1"/>
      <c r="K114" s="1"/>
      <c r="L114" s="1"/>
    </row>
    <row r="115" spans="1:12" ht="14.4">
      <c r="A115" s="43">
        <v>44348</v>
      </c>
      <c r="B115" s="37">
        <v>79.599997999999999</v>
      </c>
      <c r="C115" s="37">
        <v>80</v>
      </c>
      <c r="D115" s="37">
        <v>75.800003000000004</v>
      </c>
      <c r="E115" s="38">
        <v>76.199996999999996</v>
      </c>
      <c r="F115" s="48">
        <v>76.199996999999996</v>
      </c>
      <c r="G115" s="42">
        <v>-4.3652643999999997E-2</v>
      </c>
      <c r="H115" s="41">
        <v>-0.16213992299999999</v>
      </c>
      <c r="I115" s="1"/>
      <c r="J115" s="1"/>
      <c r="K115" s="1"/>
      <c r="L115" s="1"/>
    </row>
    <row r="116" spans="1:12" ht="14.4">
      <c r="A116" s="43">
        <v>44349</v>
      </c>
      <c r="B116" s="37">
        <v>76</v>
      </c>
      <c r="C116" s="37">
        <v>77.400002000000001</v>
      </c>
      <c r="D116" s="37">
        <v>74.550003000000004</v>
      </c>
      <c r="E116" s="38">
        <v>76</v>
      </c>
      <c r="F116" s="48">
        <v>76</v>
      </c>
      <c r="G116" s="42">
        <v>-2.6280829999999998E-3</v>
      </c>
      <c r="H116" s="41">
        <v>-0.18477976400000001</v>
      </c>
      <c r="I116" s="1"/>
      <c r="J116" s="1"/>
      <c r="K116" s="1"/>
      <c r="L116" s="1"/>
    </row>
    <row r="117" spans="1:12" ht="14.4">
      <c r="A117" s="43">
        <v>44350</v>
      </c>
      <c r="B117" s="37">
        <v>76.449996999999996</v>
      </c>
      <c r="C117" s="37">
        <v>78.599997999999999</v>
      </c>
      <c r="D117" s="37">
        <v>76.300003000000004</v>
      </c>
      <c r="E117" s="38">
        <v>77.900002000000001</v>
      </c>
      <c r="F117" s="48">
        <v>77.900002000000001</v>
      </c>
      <c r="G117" s="42">
        <v>2.4692637999999999E-2</v>
      </c>
      <c r="H117" s="41">
        <v>3.0302177E-2</v>
      </c>
      <c r="I117" s="1"/>
      <c r="J117" s="1"/>
      <c r="K117" s="1"/>
      <c r="L117" s="1"/>
    </row>
    <row r="118" spans="1:12" ht="14.4">
      <c r="A118" s="43">
        <v>44351</v>
      </c>
      <c r="B118" s="37">
        <v>78.25</v>
      </c>
      <c r="C118" s="37">
        <v>81</v>
      </c>
      <c r="D118" s="37">
        <v>77.599997999999999</v>
      </c>
      <c r="E118" s="38">
        <v>79.699996999999996</v>
      </c>
      <c r="F118" s="48">
        <v>79.699996999999996</v>
      </c>
      <c r="G118" s="42">
        <v>2.2843570000000001E-2</v>
      </c>
      <c r="H118" s="41">
        <v>0.23406323600000001</v>
      </c>
      <c r="I118" s="1"/>
      <c r="J118" s="1"/>
      <c r="K118" s="1"/>
      <c r="L118" s="1"/>
    </row>
    <row r="119" spans="1:12" ht="14.4">
      <c r="A119" s="43">
        <v>44354</v>
      </c>
      <c r="B119" s="37">
        <v>80.199996999999996</v>
      </c>
      <c r="C119" s="37">
        <v>81.699996999999996</v>
      </c>
      <c r="D119" s="37">
        <v>79.75</v>
      </c>
      <c r="E119" s="38">
        <v>80.599997999999999</v>
      </c>
      <c r="F119" s="48">
        <v>80.599997999999999</v>
      </c>
      <c r="G119" s="42">
        <v>1.1229077000000001E-2</v>
      </c>
      <c r="H119" s="41">
        <v>0.33594416100000002</v>
      </c>
      <c r="I119" s="1"/>
      <c r="J119" s="1"/>
      <c r="K119" s="1"/>
      <c r="L119" s="1"/>
    </row>
    <row r="120" spans="1:12" ht="14.4">
      <c r="A120" s="43">
        <v>44355</v>
      </c>
      <c r="B120" s="37">
        <v>81.150002000000001</v>
      </c>
      <c r="C120" s="37">
        <v>81.449996999999996</v>
      </c>
      <c r="D120" s="37">
        <v>79.099997999999999</v>
      </c>
      <c r="E120" s="38">
        <v>79.5</v>
      </c>
      <c r="F120" s="48">
        <v>79.5</v>
      </c>
      <c r="G120" s="42">
        <v>-1.3741603E-2</v>
      </c>
      <c r="H120" s="41">
        <v>0.21142339499999999</v>
      </c>
      <c r="I120" s="1"/>
      <c r="J120" s="1"/>
      <c r="K120" s="1"/>
      <c r="L120" s="1"/>
    </row>
    <row r="121" spans="1:12" ht="14.4">
      <c r="A121" s="43">
        <v>44356</v>
      </c>
      <c r="B121" s="37">
        <v>80</v>
      </c>
      <c r="C121" s="37">
        <v>83</v>
      </c>
      <c r="D121" s="37">
        <v>78.550003000000004</v>
      </c>
      <c r="E121" s="38">
        <v>79.650002000000001</v>
      </c>
      <c r="F121" s="48">
        <v>79.650002000000001</v>
      </c>
      <c r="G121" s="42">
        <v>1.8850399999999999E-3</v>
      </c>
      <c r="H121" s="41">
        <v>0.22840375700000001</v>
      </c>
      <c r="I121" s="1"/>
      <c r="J121" s="1"/>
      <c r="K121" s="1"/>
      <c r="L121" s="1"/>
    </row>
    <row r="122" spans="1:12" ht="14.4">
      <c r="A122" s="43">
        <v>44357</v>
      </c>
      <c r="B122" s="37">
        <v>80.650002000000001</v>
      </c>
      <c r="C122" s="37">
        <v>80.650002000000001</v>
      </c>
      <c r="D122" s="37">
        <v>79.349997999999999</v>
      </c>
      <c r="E122" s="38">
        <v>80.050003000000004</v>
      </c>
      <c r="F122" s="48">
        <v>80.050003000000004</v>
      </c>
      <c r="G122" s="42">
        <v>5.0094149999999997E-3</v>
      </c>
      <c r="H122" s="41">
        <v>0.273684231</v>
      </c>
      <c r="I122" s="1"/>
      <c r="J122" s="1"/>
      <c r="K122" s="1"/>
      <c r="L122" s="1"/>
    </row>
    <row r="123" spans="1:12" ht="14.4">
      <c r="A123" s="43">
        <v>44358</v>
      </c>
      <c r="B123" s="37">
        <v>80.099997999999999</v>
      </c>
      <c r="C123" s="37">
        <v>81.199996999999996</v>
      </c>
      <c r="D123" s="37">
        <v>79.349997999999999</v>
      </c>
      <c r="E123" s="38">
        <v>79.699996999999996</v>
      </c>
      <c r="F123" s="48">
        <v>79.699996999999996</v>
      </c>
      <c r="G123" s="42">
        <v>-4.3819289999999997E-3</v>
      </c>
      <c r="H123" s="41">
        <v>0.23406323600000001</v>
      </c>
      <c r="I123" s="1"/>
      <c r="J123" s="1"/>
      <c r="K123" s="1"/>
      <c r="L123" s="1"/>
    </row>
    <row r="124" spans="1:12" ht="14.4">
      <c r="A124" s="43">
        <v>44361</v>
      </c>
      <c r="B124" s="37">
        <v>80.400002000000001</v>
      </c>
      <c r="C124" s="37">
        <v>80.400002000000001</v>
      </c>
      <c r="D124" s="37">
        <v>77.050003000000004</v>
      </c>
      <c r="E124" s="38">
        <v>78.550003000000004</v>
      </c>
      <c r="F124" s="48">
        <v>78.550003000000004</v>
      </c>
      <c r="G124" s="42">
        <v>-1.4534145E-2</v>
      </c>
      <c r="H124" s="41">
        <v>0.103882877</v>
      </c>
      <c r="I124" s="1"/>
      <c r="J124" s="1"/>
      <c r="K124" s="1"/>
      <c r="L124" s="1"/>
    </row>
    <row r="125" spans="1:12" ht="14.4">
      <c r="A125" s="43">
        <v>44362</v>
      </c>
      <c r="B125" s="37">
        <v>79.050003000000004</v>
      </c>
      <c r="C125" s="37">
        <v>79.75</v>
      </c>
      <c r="D125" s="37">
        <v>78.349997999999999</v>
      </c>
      <c r="E125" s="38">
        <v>78.550003000000004</v>
      </c>
      <c r="F125" s="48">
        <v>78.550003000000004</v>
      </c>
      <c r="G125" s="42">
        <v>0</v>
      </c>
      <c r="H125" s="41">
        <v>0.103882877</v>
      </c>
      <c r="I125" s="1"/>
      <c r="J125" s="1"/>
      <c r="K125" s="1"/>
      <c r="L125" s="1"/>
    </row>
    <row r="126" spans="1:12" ht="14.4">
      <c r="A126" s="43">
        <v>44363</v>
      </c>
      <c r="B126" s="37">
        <v>78.849997999999999</v>
      </c>
      <c r="C126" s="37">
        <v>79.150002000000001</v>
      </c>
      <c r="D126" s="37">
        <v>77.5</v>
      </c>
      <c r="E126" s="38">
        <v>77.650002000000001</v>
      </c>
      <c r="F126" s="48">
        <v>77.650002000000001</v>
      </c>
      <c r="G126" s="42">
        <v>-1.1523828E-2</v>
      </c>
      <c r="H126" s="41">
        <v>2.001952E-3</v>
      </c>
      <c r="I126" s="1"/>
      <c r="J126" s="1"/>
      <c r="K126" s="1"/>
      <c r="L126" s="1"/>
    </row>
    <row r="127" spans="1:12" ht="14.4">
      <c r="A127" s="43">
        <v>44364</v>
      </c>
      <c r="B127" s="37">
        <v>76.949996999999996</v>
      </c>
      <c r="C127" s="37">
        <v>78.300003000000004</v>
      </c>
      <c r="D127" s="37">
        <v>76.550003000000004</v>
      </c>
      <c r="E127" s="38">
        <v>76.949996999999996</v>
      </c>
      <c r="F127" s="48">
        <v>76.949996999999996</v>
      </c>
      <c r="G127" s="42">
        <v>-9.0557539999999992E-3</v>
      </c>
      <c r="H127" s="41">
        <v>-7.7239245999999998E-2</v>
      </c>
      <c r="I127" s="1"/>
      <c r="J127" s="1"/>
      <c r="K127" s="1"/>
      <c r="L127" s="1"/>
    </row>
    <row r="128" spans="1:12" ht="14.4">
      <c r="A128" s="43">
        <v>44365</v>
      </c>
      <c r="B128" s="37">
        <v>77</v>
      </c>
      <c r="C128" s="37">
        <v>77.900002000000001</v>
      </c>
      <c r="D128" s="37">
        <v>73.599997999999999</v>
      </c>
      <c r="E128" s="38">
        <v>76.150002000000001</v>
      </c>
      <c r="F128" s="48">
        <v>76.150002000000001</v>
      </c>
      <c r="G128" s="42">
        <v>-1.0450716000000001E-2</v>
      </c>
      <c r="H128" s="41">
        <v>-0.16779940199999999</v>
      </c>
      <c r="I128" s="1"/>
      <c r="J128" s="1"/>
      <c r="K128" s="1"/>
      <c r="L128" s="1"/>
    </row>
    <row r="129" spans="1:12" ht="14.4">
      <c r="A129" s="43">
        <v>44368</v>
      </c>
      <c r="B129" s="37">
        <v>75.900002000000001</v>
      </c>
      <c r="C129" s="37">
        <v>77.550003000000004</v>
      </c>
      <c r="D129" s="37">
        <v>65</v>
      </c>
      <c r="E129" s="38">
        <v>76.849997999999999</v>
      </c>
      <c r="F129" s="48">
        <v>76.849997999999999</v>
      </c>
      <c r="G129" s="42">
        <v>9.1503379999999992E-3</v>
      </c>
      <c r="H129" s="41">
        <v>-8.8559223000000006E-2</v>
      </c>
      <c r="I129" s="1"/>
      <c r="J129" s="1"/>
      <c r="K129" s="1"/>
      <c r="L129" s="1"/>
    </row>
    <row r="130" spans="1:12" ht="14.4">
      <c r="A130" s="43">
        <v>44369</v>
      </c>
      <c r="B130" s="37">
        <v>77</v>
      </c>
      <c r="C130" s="37">
        <v>81.900002000000001</v>
      </c>
      <c r="D130" s="37">
        <v>76.949996999999996</v>
      </c>
      <c r="E130" s="38">
        <v>80.5</v>
      </c>
      <c r="F130" s="48">
        <v>80.5</v>
      </c>
      <c r="G130" s="42">
        <v>4.6401739999999997E-2</v>
      </c>
      <c r="H130" s="41">
        <v>0.32462429700000001</v>
      </c>
      <c r="I130" s="1"/>
      <c r="J130" s="1"/>
      <c r="K130" s="1"/>
      <c r="L130" s="1"/>
    </row>
    <row r="131" spans="1:12" ht="14.4">
      <c r="A131" s="43">
        <v>44370</v>
      </c>
      <c r="B131" s="37">
        <v>81.25</v>
      </c>
      <c r="C131" s="37">
        <v>81.25</v>
      </c>
      <c r="D131" s="37">
        <v>78.099997999999999</v>
      </c>
      <c r="E131" s="38">
        <v>78.599997999999999</v>
      </c>
      <c r="F131" s="48">
        <v>78.599997999999999</v>
      </c>
      <c r="G131" s="42">
        <v>-2.3885509999999999E-2</v>
      </c>
      <c r="H131" s="41">
        <v>0.10954235599999999</v>
      </c>
      <c r="I131" s="1"/>
      <c r="J131" s="1"/>
      <c r="K131" s="1"/>
      <c r="L131" s="1"/>
    </row>
    <row r="132" spans="1:12" ht="14.4">
      <c r="A132" s="43">
        <v>44371</v>
      </c>
      <c r="B132" s="37">
        <v>79</v>
      </c>
      <c r="C132" s="37">
        <v>79.150002000000001</v>
      </c>
      <c r="D132" s="37">
        <v>77.199996999999996</v>
      </c>
      <c r="E132" s="38">
        <v>77.5</v>
      </c>
      <c r="F132" s="48">
        <v>77.5</v>
      </c>
      <c r="G132" s="42">
        <v>-1.4093738E-2</v>
      </c>
      <c r="H132" s="41">
        <v>-1.4978409999999999E-2</v>
      </c>
      <c r="I132" s="1"/>
      <c r="J132" s="1"/>
      <c r="K132" s="1"/>
      <c r="L132" s="1"/>
    </row>
    <row r="133" spans="1:12" ht="14.4">
      <c r="A133" s="43">
        <v>44372</v>
      </c>
      <c r="B133" s="37">
        <v>77.949996999999996</v>
      </c>
      <c r="C133" s="37">
        <v>79.199996999999996</v>
      </c>
      <c r="D133" s="37">
        <v>77.050003000000004</v>
      </c>
      <c r="E133" s="38">
        <v>78.050003000000004</v>
      </c>
      <c r="F133" s="48">
        <v>78.050003000000004</v>
      </c>
      <c r="G133" s="42">
        <v>7.0717489999999996E-3</v>
      </c>
      <c r="H133" s="41">
        <v>4.7282426000000002E-2</v>
      </c>
      <c r="I133" s="1"/>
      <c r="J133" s="1"/>
      <c r="K133" s="1"/>
      <c r="L133" s="1"/>
    </row>
    <row r="134" spans="1:12" ht="14.4">
      <c r="A134" s="43">
        <v>44375</v>
      </c>
      <c r="B134" s="37">
        <v>78.400002000000001</v>
      </c>
      <c r="C134" s="37">
        <v>80.400002000000001</v>
      </c>
      <c r="D134" s="37">
        <v>77.75</v>
      </c>
      <c r="E134" s="38">
        <v>79.800003000000004</v>
      </c>
      <c r="F134" s="48">
        <v>79.800003000000004</v>
      </c>
      <c r="G134" s="42">
        <v>2.2173857000000002E-2</v>
      </c>
      <c r="H134" s="41">
        <v>0.24538400499999999</v>
      </c>
      <c r="I134" s="1"/>
      <c r="J134" s="1"/>
      <c r="K134" s="1"/>
      <c r="L134" s="1"/>
    </row>
    <row r="135" spans="1:12" ht="14.4">
      <c r="A135" s="43">
        <v>44376</v>
      </c>
      <c r="B135" s="37">
        <v>82</v>
      </c>
      <c r="C135" s="37">
        <v>82.699996999999996</v>
      </c>
      <c r="D135" s="37">
        <v>81</v>
      </c>
      <c r="E135" s="38">
        <v>82.25</v>
      </c>
      <c r="F135" s="48">
        <v>82.25</v>
      </c>
      <c r="G135" s="42">
        <v>3.0239848E-2</v>
      </c>
      <c r="H135" s="41">
        <v>0.52272587699999995</v>
      </c>
      <c r="I135" s="1"/>
      <c r="J135" s="1"/>
      <c r="K135" s="1"/>
      <c r="L135" s="1"/>
    </row>
    <row r="136" spans="1:12" ht="14.4">
      <c r="A136" s="43">
        <v>44377</v>
      </c>
      <c r="B136" s="37">
        <v>83</v>
      </c>
      <c r="C136" s="37">
        <v>83.699996999999996</v>
      </c>
      <c r="D136" s="37">
        <v>80.099997999999999</v>
      </c>
      <c r="E136" s="38">
        <v>81</v>
      </c>
      <c r="F136" s="48">
        <v>81</v>
      </c>
      <c r="G136" s="42">
        <v>-1.5314235000000001E-2</v>
      </c>
      <c r="H136" s="41">
        <v>0.38122474899999997</v>
      </c>
      <c r="I136" s="1"/>
      <c r="J136" s="1"/>
      <c r="K136" s="1"/>
      <c r="L136" s="1"/>
    </row>
    <row r="137" spans="1:12" ht="14.4">
      <c r="A137" s="43">
        <v>44378</v>
      </c>
      <c r="B137" s="37">
        <v>81</v>
      </c>
      <c r="C137" s="37">
        <v>81.800003000000004</v>
      </c>
      <c r="D137" s="37">
        <v>79.199996999999996</v>
      </c>
      <c r="E137" s="38">
        <v>80</v>
      </c>
      <c r="F137" s="48">
        <v>80</v>
      </c>
      <c r="G137" s="42">
        <v>-1.2422519999999999E-2</v>
      </c>
      <c r="H137" s="41">
        <v>0.26802384600000001</v>
      </c>
      <c r="I137" s="1"/>
      <c r="J137" s="1"/>
      <c r="K137" s="1"/>
      <c r="L137" s="1"/>
    </row>
    <row r="138" spans="1:12" ht="14.4">
      <c r="A138" s="43">
        <v>44379</v>
      </c>
      <c r="B138" s="37">
        <v>80.050003000000004</v>
      </c>
      <c r="C138" s="37">
        <v>80.300003000000004</v>
      </c>
      <c r="D138" s="37">
        <v>77.75</v>
      </c>
      <c r="E138" s="38">
        <v>78</v>
      </c>
      <c r="F138" s="48">
        <v>78</v>
      </c>
      <c r="G138" s="42">
        <v>-2.5317808000000001E-2</v>
      </c>
      <c r="H138" s="41">
        <v>4.1622040999999999E-2</v>
      </c>
      <c r="I138" s="1"/>
      <c r="J138" s="1"/>
      <c r="K138" s="1"/>
      <c r="L138" s="1"/>
    </row>
    <row r="139" spans="1:12" ht="14.4">
      <c r="A139" s="43">
        <v>44382</v>
      </c>
      <c r="B139" s="37">
        <v>78.25</v>
      </c>
      <c r="C139" s="37">
        <v>80.199996999999996</v>
      </c>
      <c r="D139" s="37">
        <v>78</v>
      </c>
      <c r="E139" s="38">
        <v>79.050003000000004</v>
      </c>
      <c r="F139" s="48">
        <v>79.050003000000004</v>
      </c>
      <c r="G139" s="42">
        <v>1.3371775000000001E-2</v>
      </c>
      <c r="H139" s="41">
        <v>0.16048332800000001</v>
      </c>
      <c r="I139" s="1"/>
      <c r="J139" s="1"/>
      <c r="K139" s="1"/>
      <c r="L139" s="1"/>
    </row>
    <row r="140" spans="1:12" ht="14.4">
      <c r="A140" s="43">
        <v>44383</v>
      </c>
      <c r="B140" s="37">
        <v>81.5</v>
      </c>
      <c r="C140" s="37">
        <v>81.949996999999996</v>
      </c>
      <c r="D140" s="37">
        <v>79</v>
      </c>
      <c r="E140" s="38">
        <v>79.25</v>
      </c>
      <c r="F140" s="48">
        <v>79.25</v>
      </c>
      <c r="G140" s="42">
        <v>2.5268109999999999E-3</v>
      </c>
      <c r="H140" s="41">
        <v>0.183123169</v>
      </c>
      <c r="I140" s="1"/>
      <c r="J140" s="1"/>
      <c r="K140" s="1"/>
      <c r="L140" s="1"/>
    </row>
    <row r="141" spans="1:12" ht="14.4">
      <c r="A141" s="43">
        <v>44384</v>
      </c>
      <c r="B141" s="37">
        <v>79</v>
      </c>
      <c r="C141" s="37">
        <v>79.599997999999999</v>
      </c>
      <c r="D141" s="37">
        <v>78.150002000000001</v>
      </c>
      <c r="E141" s="38">
        <v>78.349997999999999</v>
      </c>
      <c r="F141" s="48">
        <v>78.349997999999999</v>
      </c>
      <c r="G141" s="42">
        <v>-1.1421469E-2</v>
      </c>
      <c r="H141" s="41">
        <v>8.1242129999999996E-2</v>
      </c>
      <c r="I141" s="1"/>
      <c r="J141" s="1"/>
      <c r="K141" s="1"/>
      <c r="L141" s="1"/>
    </row>
    <row r="142" spans="1:12" ht="14.4">
      <c r="A142" s="43">
        <v>44385</v>
      </c>
      <c r="B142" s="37">
        <v>78.349997999999999</v>
      </c>
      <c r="C142" s="37">
        <v>82.5</v>
      </c>
      <c r="D142" s="37">
        <v>78.300003000000004</v>
      </c>
      <c r="E142" s="38">
        <v>81.849997999999999</v>
      </c>
      <c r="F142" s="48">
        <v>81.849997999999999</v>
      </c>
      <c r="G142" s="42">
        <v>4.3702336000000001E-2</v>
      </c>
      <c r="H142" s="41">
        <v>0.47744528899999999</v>
      </c>
      <c r="I142" s="1"/>
      <c r="J142" s="1"/>
      <c r="K142" s="1"/>
      <c r="L142" s="1"/>
    </row>
    <row r="143" spans="1:12" ht="14.4">
      <c r="A143" s="43">
        <v>44386</v>
      </c>
      <c r="B143" s="37">
        <v>82</v>
      </c>
      <c r="C143" s="37">
        <v>82.599997999999999</v>
      </c>
      <c r="D143" s="37">
        <v>80.099997999999999</v>
      </c>
      <c r="E143" s="38">
        <v>80.699996999999996</v>
      </c>
      <c r="F143" s="48">
        <v>80.699996999999996</v>
      </c>
      <c r="G143" s="42">
        <v>-1.4149741E-2</v>
      </c>
      <c r="H143" s="41">
        <v>0.347264138</v>
      </c>
      <c r="I143" s="1"/>
      <c r="J143" s="1"/>
      <c r="K143" s="1"/>
      <c r="L143" s="1"/>
    </row>
    <row r="144" spans="1:12" ht="14.4">
      <c r="A144" s="43">
        <v>44389</v>
      </c>
      <c r="B144" s="37">
        <v>81.349997999999999</v>
      </c>
      <c r="C144" s="37">
        <v>81.800003000000004</v>
      </c>
      <c r="D144" s="37">
        <v>78.800003000000004</v>
      </c>
      <c r="E144" s="38">
        <v>79.449996999999996</v>
      </c>
      <c r="F144" s="48">
        <v>79.449996999999996</v>
      </c>
      <c r="G144" s="42">
        <v>-1.5610683E-2</v>
      </c>
      <c r="H144" s="41">
        <v>0.20576301</v>
      </c>
      <c r="I144" s="1"/>
      <c r="J144" s="1"/>
      <c r="K144" s="1"/>
      <c r="L144" s="1"/>
    </row>
    <row r="145" spans="1:12" ht="14.4">
      <c r="A145" s="43">
        <v>44390</v>
      </c>
      <c r="B145" s="37">
        <v>79.949996999999996</v>
      </c>
      <c r="C145" s="37">
        <v>80.199996999999996</v>
      </c>
      <c r="D145" s="37">
        <v>78.599997999999999</v>
      </c>
      <c r="E145" s="38">
        <v>78.949996999999996</v>
      </c>
      <c r="F145" s="48">
        <v>78.949996999999996</v>
      </c>
      <c r="G145" s="42">
        <v>-6.3131530000000002E-3</v>
      </c>
      <c r="H145" s="41">
        <v>0.149162559</v>
      </c>
      <c r="I145" s="1"/>
      <c r="J145" s="1"/>
      <c r="K145" s="1"/>
      <c r="L145" s="1"/>
    </row>
    <row r="146" spans="1:12" ht="14.4">
      <c r="A146" s="43">
        <v>44391</v>
      </c>
      <c r="B146" s="37">
        <v>79.099997999999999</v>
      </c>
      <c r="C146" s="37">
        <v>79.400002000000001</v>
      </c>
      <c r="D146" s="37">
        <v>78.550003000000004</v>
      </c>
      <c r="E146" s="38">
        <v>78.75</v>
      </c>
      <c r="F146" s="48">
        <v>78.75</v>
      </c>
      <c r="G146" s="42">
        <v>-2.5364250000000001E-3</v>
      </c>
      <c r="H146" s="41">
        <v>0.12652271800000001</v>
      </c>
      <c r="I146" s="1"/>
      <c r="J146" s="1"/>
      <c r="K146" s="1"/>
      <c r="L146" s="1"/>
    </row>
    <row r="147" spans="1:12" ht="14.4">
      <c r="A147" s="43">
        <v>44392</v>
      </c>
      <c r="B147" s="37">
        <v>78.75</v>
      </c>
      <c r="C147" s="37">
        <v>80.699996999999996</v>
      </c>
      <c r="D147" s="37">
        <v>78.25</v>
      </c>
      <c r="E147" s="38">
        <v>78.949996999999996</v>
      </c>
      <c r="F147" s="48">
        <v>78.949996999999996</v>
      </c>
      <c r="G147" s="42">
        <v>2.5364250000000001E-3</v>
      </c>
      <c r="H147" s="41">
        <v>0.149162559</v>
      </c>
      <c r="I147" s="1"/>
      <c r="J147" s="1"/>
      <c r="K147" s="1"/>
      <c r="L147" s="1"/>
    </row>
    <row r="148" spans="1:12" ht="14.4">
      <c r="A148" s="43">
        <v>44393</v>
      </c>
      <c r="B148" s="37">
        <v>79</v>
      </c>
      <c r="C148" s="37">
        <v>79.5</v>
      </c>
      <c r="D148" s="37">
        <v>78.400002000000001</v>
      </c>
      <c r="E148" s="38">
        <v>78.699996999999996</v>
      </c>
      <c r="F148" s="48">
        <v>78.699996999999996</v>
      </c>
      <c r="G148" s="42">
        <v>-3.1715850000000002E-3</v>
      </c>
      <c r="H148" s="41">
        <v>0.120862333</v>
      </c>
      <c r="I148" s="1"/>
      <c r="J148" s="1"/>
      <c r="K148" s="1"/>
      <c r="L148" s="1"/>
    </row>
    <row r="149" spans="1:12" ht="14.4">
      <c r="A149" s="43">
        <v>44396</v>
      </c>
      <c r="B149" s="37">
        <v>78.449996999999996</v>
      </c>
      <c r="C149" s="37">
        <v>78.699996999999996</v>
      </c>
      <c r="D149" s="37">
        <v>77.099997999999999</v>
      </c>
      <c r="E149" s="38">
        <v>77.550003000000004</v>
      </c>
      <c r="F149" s="48">
        <v>77.550003000000004</v>
      </c>
      <c r="G149" s="42">
        <v>-1.4720189E-2</v>
      </c>
      <c r="H149" s="41">
        <v>-9.3180260000000001E-3</v>
      </c>
      <c r="I149" s="1"/>
      <c r="J149" s="1"/>
      <c r="K149" s="1"/>
      <c r="L149" s="1"/>
    </row>
    <row r="150" spans="1:12" ht="14.4">
      <c r="A150" s="43">
        <v>44397</v>
      </c>
      <c r="B150" s="37">
        <v>77.5</v>
      </c>
      <c r="C150" s="37">
        <v>78.449996999999996</v>
      </c>
      <c r="D150" s="37">
        <v>74.349997999999999</v>
      </c>
      <c r="E150" s="38">
        <v>75.699996999999996</v>
      </c>
      <c r="F150" s="48">
        <v>75.699996999999996</v>
      </c>
      <c r="G150" s="42">
        <v>-2.4144807000000001E-2</v>
      </c>
      <c r="H150" s="41">
        <v>-0.21874037399999999</v>
      </c>
      <c r="I150" s="1"/>
      <c r="J150" s="1"/>
      <c r="K150" s="1"/>
      <c r="L150" s="1"/>
    </row>
    <row r="151" spans="1:12" ht="14.4">
      <c r="A151" s="43">
        <v>44399</v>
      </c>
      <c r="B151" s="37">
        <v>76</v>
      </c>
      <c r="C151" s="37">
        <v>80.099997999999999</v>
      </c>
      <c r="D151" s="37">
        <v>75.599997999999999</v>
      </c>
      <c r="E151" s="38">
        <v>78.900002000000001</v>
      </c>
      <c r="F151" s="48">
        <v>78.900002000000001</v>
      </c>
      <c r="G151" s="42">
        <v>4.1403132000000002E-2</v>
      </c>
      <c r="H151" s="41">
        <v>0.14350308000000001</v>
      </c>
      <c r="I151" s="1"/>
      <c r="J151" s="1"/>
      <c r="K151" s="1"/>
      <c r="L151" s="1"/>
    </row>
    <row r="152" spans="1:12" ht="14.4">
      <c r="A152" s="43">
        <v>44400</v>
      </c>
      <c r="B152" s="37">
        <v>78.400002000000001</v>
      </c>
      <c r="C152" s="37">
        <v>78.800003000000004</v>
      </c>
      <c r="D152" s="37">
        <v>77.050003000000004</v>
      </c>
      <c r="E152" s="38">
        <v>77.650002000000001</v>
      </c>
      <c r="F152" s="48">
        <v>77.650002000000001</v>
      </c>
      <c r="G152" s="42">
        <v>-1.5969678000000001E-2</v>
      </c>
      <c r="H152" s="41">
        <v>2.001952E-3</v>
      </c>
      <c r="I152" s="1"/>
      <c r="J152" s="1"/>
      <c r="K152" s="1"/>
      <c r="L152" s="1"/>
    </row>
    <row r="153" spans="1:12" ht="14.4">
      <c r="A153" s="43">
        <v>44403</v>
      </c>
      <c r="B153" s="37">
        <v>77.5</v>
      </c>
      <c r="C153" s="37">
        <v>78.199996999999996</v>
      </c>
      <c r="D153" s="37">
        <v>76.599997999999999</v>
      </c>
      <c r="E153" s="38">
        <v>76.849997999999999</v>
      </c>
      <c r="F153" s="48">
        <v>76.849997999999999</v>
      </c>
      <c r="G153" s="42">
        <v>-1.0356130999999999E-2</v>
      </c>
      <c r="H153" s="41">
        <v>-8.8559223000000006E-2</v>
      </c>
      <c r="I153" s="1"/>
      <c r="J153" s="1"/>
      <c r="K153" s="1"/>
      <c r="L153" s="1"/>
    </row>
    <row r="154" spans="1:12" ht="14.4">
      <c r="A154" s="43">
        <v>44404</v>
      </c>
      <c r="B154" s="37">
        <v>77</v>
      </c>
      <c r="C154" s="37">
        <v>77.449996999999996</v>
      </c>
      <c r="D154" s="37">
        <v>75.5</v>
      </c>
      <c r="E154" s="38">
        <v>76.099997999999999</v>
      </c>
      <c r="F154" s="48">
        <v>76.099997999999999</v>
      </c>
      <c r="G154" s="42">
        <v>-9.8072049999999994E-3</v>
      </c>
      <c r="H154" s="41">
        <v>-0.1734599</v>
      </c>
      <c r="I154" s="1"/>
      <c r="J154" s="1"/>
      <c r="K154" s="1"/>
      <c r="L154" s="1"/>
    </row>
    <row r="155" spans="1:12" ht="14.4">
      <c r="A155" s="43">
        <v>44405</v>
      </c>
      <c r="B155" s="37">
        <v>76</v>
      </c>
      <c r="C155" s="37">
        <v>76.300003000000004</v>
      </c>
      <c r="D155" s="37">
        <v>74.199996999999996</v>
      </c>
      <c r="E155" s="38">
        <v>75.199996999999996</v>
      </c>
      <c r="F155" s="48">
        <v>75.199996999999996</v>
      </c>
      <c r="G155" s="42">
        <v>-1.1897048E-2</v>
      </c>
      <c r="H155" s="41">
        <v>-0.27534082599999998</v>
      </c>
      <c r="I155" s="1"/>
      <c r="J155" s="1"/>
      <c r="K155" s="1"/>
      <c r="L155" s="1"/>
    </row>
    <row r="156" spans="1:12" ht="14.4">
      <c r="A156" s="43">
        <v>44406</v>
      </c>
      <c r="B156" s="37">
        <v>75.25</v>
      </c>
      <c r="C156" s="37">
        <v>75.949996999999996</v>
      </c>
      <c r="D156" s="37">
        <v>73.449996999999996</v>
      </c>
      <c r="E156" s="38">
        <v>74.199996999999996</v>
      </c>
      <c r="F156" s="48">
        <v>74.199996999999996</v>
      </c>
      <c r="G156" s="42">
        <v>-1.3387081E-2</v>
      </c>
      <c r="H156" s="41">
        <v>-0.38854172799999998</v>
      </c>
      <c r="I156" s="1"/>
      <c r="J156" s="1"/>
      <c r="K156" s="1"/>
      <c r="L156" s="1"/>
    </row>
    <row r="157" spans="1:12" ht="14.4">
      <c r="A157" s="43">
        <v>44407</v>
      </c>
      <c r="B157" s="37">
        <v>74.199996999999996</v>
      </c>
      <c r="C157" s="37">
        <v>76.199996999999996</v>
      </c>
      <c r="D157" s="37">
        <v>73.650002000000001</v>
      </c>
      <c r="E157" s="38">
        <v>75.050003000000004</v>
      </c>
      <c r="F157" s="48">
        <v>75.050003000000004</v>
      </c>
      <c r="G157" s="42">
        <v>1.1390488000000001E-2</v>
      </c>
      <c r="H157" s="41">
        <v>-0.29232028199999999</v>
      </c>
      <c r="I157" s="1"/>
      <c r="J157" s="1"/>
      <c r="K157" s="1"/>
      <c r="L157" s="1"/>
    </row>
    <row r="158" spans="1:12" ht="14.4">
      <c r="A158" s="43">
        <v>44410</v>
      </c>
      <c r="B158" s="37">
        <v>75.099997999999999</v>
      </c>
      <c r="C158" s="37">
        <v>75.75</v>
      </c>
      <c r="D158" s="37">
        <v>74.75</v>
      </c>
      <c r="E158" s="38">
        <v>75</v>
      </c>
      <c r="F158" s="48">
        <v>75</v>
      </c>
      <c r="G158" s="42">
        <v>-6.6648499999999997E-4</v>
      </c>
      <c r="H158" s="41">
        <v>-0.29798066699999998</v>
      </c>
      <c r="I158" s="1"/>
      <c r="J158" s="1"/>
      <c r="K158" s="1"/>
      <c r="L158" s="1"/>
    </row>
    <row r="159" spans="1:12" ht="14.4">
      <c r="A159" s="43">
        <v>44411</v>
      </c>
      <c r="B159" s="37">
        <v>75</v>
      </c>
      <c r="C159" s="37">
        <v>76.449996999999996</v>
      </c>
      <c r="D159" s="37">
        <v>74.099997999999999</v>
      </c>
      <c r="E159" s="38">
        <v>74.400002000000001</v>
      </c>
      <c r="F159" s="48">
        <v>74.400002000000001</v>
      </c>
      <c r="G159" s="42">
        <v>-8.0321449999999992E-3</v>
      </c>
      <c r="H159" s="41">
        <v>-0.36590098199999999</v>
      </c>
      <c r="I159" s="1"/>
      <c r="J159" s="1"/>
      <c r="K159" s="1"/>
      <c r="L159" s="1"/>
    </row>
    <row r="160" spans="1:12" ht="14.4">
      <c r="A160" s="43">
        <v>44412</v>
      </c>
      <c r="B160" s="37">
        <v>75.050003000000004</v>
      </c>
      <c r="C160" s="37">
        <v>75.050003000000004</v>
      </c>
      <c r="D160" s="37">
        <v>73.050003000000004</v>
      </c>
      <c r="E160" s="38">
        <v>73.5</v>
      </c>
      <c r="F160" s="48">
        <v>73.5</v>
      </c>
      <c r="G160" s="42">
        <v>-1.2170563000000001E-2</v>
      </c>
      <c r="H160" s="41">
        <v>-0.46778202000000002</v>
      </c>
      <c r="I160" s="1"/>
      <c r="J160" s="1"/>
      <c r="K160" s="1"/>
      <c r="L160" s="1"/>
    </row>
    <row r="161" spans="1:12" ht="14.4">
      <c r="A161" s="43">
        <v>44413</v>
      </c>
      <c r="B161" s="37">
        <v>73.050003000000004</v>
      </c>
      <c r="C161" s="37">
        <v>73.599997999999999</v>
      </c>
      <c r="D161" s="37">
        <v>70.300003000000004</v>
      </c>
      <c r="E161" s="38">
        <v>70.800003000000004</v>
      </c>
      <c r="F161" s="48">
        <v>70.800003000000004</v>
      </c>
      <c r="G161" s="42">
        <v>-3.7426362999999997E-2</v>
      </c>
      <c r="H161" s="41">
        <v>-0.77342411799999999</v>
      </c>
      <c r="I161" s="1"/>
      <c r="J161" s="1"/>
      <c r="K161" s="1"/>
      <c r="L161" s="1"/>
    </row>
    <row r="162" spans="1:12" ht="14.4">
      <c r="A162" s="43">
        <v>44414</v>
      </c>
      <c r="B162" s="37">
        <v>70.849997999999999</v>
      </c>
      <c r="C162" s="37">
        <v>71.099997999999999</v>
      </c>
      <c r="D162" s="37">
        <v>70.25</v>
      </c>
      <c r="E162" s="38">
        <v>70.400002000000001</v>
      </c>
      <c r="F162" s="48">
        <v>70.400002000000001</v>
      </c>
      <c r="G162" s="42">
        <v>-5.6657510000000001E-3</v>
      </c>
      <c r="H162" s="41">
        <v>-0.81870459200000001</v>
      </c>
      <c r="I162" s="1"/>
      <c r="J162" s="1"/>
      <c r="K162" s="1"/>
      <c r="L162" s="1"/>
    </row>
    <row r="163" spans="1:12" ht="14.4">
      <c r="A163" s="43">
        <v>44417</v>
      </c>
      <c r="B163" s="37">
        <v>70.699996999999996</v>
      </c>
      <c r="C163" s="37">
        <v>70.900002000000001</v>
      </c>
      <c r="D163" s="37">
        <v>67.300003000000004</v>
      </c>
      <c r="E163" s="38">
        <v>68.349997999999999</v>
      </c>
      <c r="F163" s="48">
        <v>68.349997999999999</v>
      </c>
      <c r="G163" s="42">
        <v>-2.9551758000000001E-2</v>
      </c>
      <c r="H163" s="41">
        <v>-1.050766895</v>
      </c>
      <c r="I163" s="1"/>
      <c r="J163" s="1"/>
      <c r="K163" s="1"/>
      <c r="L163" s="1"/>
    </row>
    <row r="164" spans="1:12" ht="14.4">
      <c r="A164" s="43">
        <v>44418</v>
      </c>
      <c r="B164" s="37">
        <v>68.300003000000004</v>
      </c>
      <c r="C164" s="37">
        <v>70.400002000000001</v>
      </c>
      <c r="D164" s="37">
        <v>67.400002000000001</v>
      </c>
      <c r="E164" s="38">
        <v>68.400002000000001</v>
      </c>
      <c r="F164" s="48">
        <v>68.400002000000001</v>
      </c>
      <c r="G164" s="42">
        <v>7.3132000000000004E-4</v>
      </c>
      <c r="H164" s="41">
        <v>-1.0451063970000001</v>
      </c>
      <c r="I164" s="1"/>
      <c r="J164" s="1"/>
      <c r="K164" s="1"/>
      <c r="L164" s="1"/>
    </row>
    <row r="165" spans="1:12" ht="14.4">
      <c r="A165" s="43">
        <v>44419</v>
      </c>
      <c r="B165" s="37">
        <v>68.75</v>
      </c>
      <c r="C165" s="37">
        <v>69</v>
      </c>
      <c r="D165" s="37">
        <v>65.849997999999999</v>
      </c>
      <c r="E165" s="38">
        <v>67.849997999999999</v>
      </c>
      <c r="F165" s="48">
        <v>67.849997999999999</v>
      </c>
      <c r="G165" s="42">
        <v>-8.0734970000000007E-3</v>
      </c>
      <c r="H165" s="41">
        <v>-1.107367346</v>
      </c>
      <c r="I165" s="1"/>
      <c r="J165" s="1"/>
      <c r="K165" s="1"/>
      <c r="L165" s="1"/>
    </row>
    <row r="166" spans="1:12" ht="14.4">
      <c r="A166" s="43">
        <v>44420</v>
      </c>
      <c r="B166" s="37">
        <v>68.449996999999996</v>
      </c>
      <c r="C166" s="37">
        <v>72.5</v>
      </c>
      <c r="D166" s="37">
        <v>68.050003000000004</v>
      </c>
      <c r="E166" s="38">
        <v>71.300003000000004</v>
      </c>
      <c r="F166" s="48">
        <v>71.300003000000004</v>
      </c>
      <c r="G166" s="42">
        <v>4.9597013000000002E-2</v>
      </c>
      <c r="H166" s="41">
        <v>-0.71682366600000003</v>
      </c>
      <c r="I166" s="1"/>
      <c r="J166" s="1"/>
      <c r="K166" s="1"/>
      <c r="L166" s="1"/>
    </row>
    <row r="167" spans="1:12" ht="14.4">
      <c r="A167" s="43">
        <v>44421</v>
      </c>
      <c r="B167" s="37">
        <v>72.300003000000004</v>
      </c>
      <c r="C167" s="37">
        <v>73.25</v>
      </c>
      <c r="D167" s="37">
        <v>71.650002000000001</v>
      </c>
      <c r="E167" s="38">
        <v>72.050003000000004</v>
      </c>
      <c r="F167" s="48">
        <v>72.050003000000004</v>
      </c>
      <c r="G167" s="42">
        <v>1.0463995E-2</v>
      </c>
      <c r="H167" s="41">
        <v>-0.63192298899999999</v>
      </c>
      <c r="I167" s="1"/>
      <c r="J167" s="1"/>
      <c r="K167" s="1"/>
      <c r="L167" s="1"/>
    </row>
    <row r="168" spans="1:12" ht="14.4">
      <c r="A168" s="43">
        <v>44424</v>
      </c>
      <c r="B168" s="37">
        <v>70.75</v>
      </c>
      <c r="C168" s="37">
        <v>71</v>
      </c>
      <c r="D168" s="37">
        <v>60</v>
      </c>
      <c r="E168" s="38">
        <v>68.650002000000001</v>
      </c>
      <c r="F168" s="48">
        <v>68.650002000000001</v>
      </c>
      <c r="G168" s="42">
        <v>-4.8339202999999997E-2</v>
      </c>
      <c r="H168" s="41">
        <v>-1.016806171</v>
      </c>
      <c r="I168" s="1"/>
      <c r="J168" s="1"/>
      <c r="K168" s="1"/>
      <c r="L168" s="1"/>
    </row>
    <row r="169" spans="1:12" ht="14.4">
      <c r="A169" s="43">
        <v>44425</v>
      </c>
      <c r="B169" s="37">
        <v>68.949996999999996</v>
      </c>
      <c r="C169" s="37">
        <v>72.25</v>
      </c>
      <c r="D169" s="37">
        <v>68.300003000000004</v>
      </c>
      <c r="E169" s="38">
        <v>72</v>
      </c>
      <c r="F169" s="48">
        <v>72</v>
      </c>
      <c r="G169" s="42">
        <v>4.7644958000000001E-2</v>
      </c>
      <c r="H169" s="41">
        <v>-0.63758337399999998</v>
      </c>
      <c r="I169" s="1"/>
      <c r="J169" s="1"/>
      <c r="K169" s="1"/>
      <c r="L169" s="1"/>
    </row>
    <row r="170" spans="1:12" ht="14.4">
      <c r="A170" s="43">
        <v>44426</v>
      </c>
      <c r="B170" s="37">
        <v>72</v>
      </c>
      <c r="C170" s="37">
        <v>72.650002000000001</v>
      </c>
      <c r="D170" s="37">
        <v>68</v>
      </c>
      <c r="E170" s="38">
        <v>69.650002000000001</v>
      </c>
      <c r="F170" s="48">
        <v>69.650002000000001</v>
      </c>
      <c r="G170" s="42">
        <v>-3.318339E-2</v>
      </c>
      <c r="H170" s="41">
        <v>-0.90360526900000004</v>
      </c>
      <c r="I170" s="1"/>
      <c r="J170" s="1"/>
      <c r="K170" s="1"/>
      <c r="L170" s="1"/>
    </row>
    <row r="171" spans="1:12" ht="14.4">
      <c r="A171" s="43">
        <v>44428</v>
      </c>
      <c r="B171" s="37">
        <v>68.900002000000001</v>
      </c>
      <c r="C171" s="37">
        <v>69</v>
      </c>
      <c r="D171" s="37">
        <v>66.349997999999999</v>
      </c>
      <c r="E171" s="38">
        <v>67</v>
      </c>
      <c r="F171" s="48">
        <v>67</v>
      </c>
      <c r="G171" s="42">
        <v>-3.8790110000000003E-2</v>
      </c>
      <c r="H171" s="41">
        <v>-1.2035878870000001</v>
      </c>
      <c r="I171" s="1"/>
      <c r="J171" s="1"/>
      <c r="K171" s="1"/>
      <c r="L171" s="1"/>
    </row>
    <row r="172" spans="1:12" ht="14.4">
      <c r="A172" s="43">
        <v>44431</v>
      </c>
      <c r="B172" s="37">
        <v>68.900002000000001</v>
      </c>
      <c r="C172" s="37">
        <v>69.25</v>
      </c>
      <c r="D172" s="37">
        <v>65.599997999999999</v>
      </c>
      <c r="E172" s="38">
        <v>66.650002000000001</v>
      </c>
      <c r="F172" s="48">
        <v>66.650002000000001</v>
      </c>
      <c r="G172" s="42">
        <v>-5.2375429999999999E-3</v>
      </c>
      <c r="H172" s="41">
        <v>-1.2432079760000001</v>
      </c>
      <c r="I172" s="1"/>
      <c r="J172" s="1"/>
      <c r="K172" s="1"/>
      <c r="L172" s="1"/>
    </row>
    <row r="173" spans="1:12" ht="14.4">
      <c r="A173" s="43">
        <v>44432</v>
      </c>
      <c r="B173" s="37">
        <v>66.650002000000001</v>
      </c>
      <c r="C173" s="37">
        <v>69.599997999999999</v>
      </c>
      <c r="D173" s="37">
        <v>65.650002000000001</v>
      </c>
      <c r="E173" s="38">
        <v>68.949996999999996</v>
      </c>
      <c r="F173" s="48">
        <v>68.949996999999996</v>
      </c>
      <c r="G173" s="42">
        <v>3.3926484E-2</v>
      </c>
      <c r="H173" s="41">
        <v>-0.982846467</v>
      </c>
      <c r="I173" s="1"/>
      <c r="J173" s="1"/>
      <c r="K173" s="1"/>
      <c r="L173" s="1"/>
    </row>
    <row r="174" spans="1:12" ht="14.4">
      <c r="A174" s="43">
        <v>44433</v>
      </c>
      <c r="B174" s="37">
        <v>68.949996999999996</v>
      </c>
      <c r="C174" s="37">
        <v>72.300003000000004</v>
      </c>
      <c r="D174" s="37">
        <v>68.099997999999999</v>
      </c>
      <c r="E174" s="38">
        <v>71.75</v>
      </c>
      <c r="F174" s="48">
        <v>71.75</v>
      </c>
      <c r="G174" s="42">
        <v>3.9806293999999999E-2</v>
      </c>
      <c r="H174" s="41">
        <v>-0.66588360000000002</v>
      </c>
      <c r="I174" s="1"/>
      <c r="J174" s="1"/>
      <c r="K174" s="1"/>
      <c r="L174" s="1"/>
    </row>
    <row r="175" spans="1:12" ht="14.4">
      <c r="A175" s="43">
        <v>44434</v>
      </c>
      <c r="B175" s="37">
        <v>72.25</v>
      </c>
      <c r="C175" s="37">
        <v>74.150002000000001</v>
      </c>
      <c r="D175" s="37">
        <v>70.300003000000004</v>
      </c>
      <c r="E175" s="38">
        <v>71.099997999999999</v>
      </c>
      <c r="F175" s="48">
        <v>71.099997999999999</v>
      </c>
      <c r="G175" s="42">
        <v>-9.1005459999999993E-3</v>
      </c>
      <c r="H175" s="41">
        <v>-0.73946441299999999</v>
      </c>
      <c r="I175" s="1"/>
      <c r="J175" s="1"/>
      <c r="K175" s="1"/>
      <c r="L175" s="1"/>
    </row>
    <row r="176" spans="1:12" ht="14.4">
      <c r="A176" s="43">
        <v>44435</v>
      </c>
      <c r="B176" s="37">
        <v>73.400002000000001</v>
      </c>
      <c r="C176" s="37">
        <v>73.900002000000001</v>
      </c>
      <c r="D176" s="37">
        <v>72.050003000000004</v>
      </c>
      <c r="E176" s="38">
        <v>73</v>
      </c>
      <c r="F176" s="48">
        <v>73</v>
      </c>
      <c r="G176" s="42">
        <v>2.6372132E-2</v>
      </c>
      <c r="H176" s="41">
        <v>-0.52438247199999999</v>
      </c>
      <c r="I176" s="1"/>
      <c r="J176" s="1"/>
      <c r="K176" s="1"/>
      <c r="L176" s="1"/>
    </row>
    <row r="177" spans="1:12" ht="14.4">
      <c r="A177" s="43">
        <v>44438</v>
      </c>
      <c r="B177" s="37">
        <v>72.900002000000001</v>
      </c>
      <c r="C177" s="37">
        <v>72.900002000000001</v>
      </c>
      <c r="D177" s="37">
        <v>71.150002000000001</v>
      </c>
      <c r="E177" s="38">
        <v>71.400002000000001</v>
      </c>
      <c r="F177" s="48">
        <v>71.400002000000001</v>
      </c>
      <c r="G177" s="42">
        <v>-2.2161543999999998E-2</v>
      </c>
      <c r="H177" s="41">
        <v>-0.70550368900000004</v>
      </c>
      <c r="I177" s="1"/>
      <c r="J177" s="1"/>
      <c r="K177" s="1"/>
      <c r="L177" s="1"/>
    </row>
    <row r="178" spans="1:12" ht="14.4">
      <c r="A178" s="43">
        <v>44439</v>
      </c>
      <c r="B178" s="37">
        <v>71.099997999999999</v>
      </c>
      <c r="C178" s="37">
        <v>72.5</v>
      </c>
      <c r="D178" s="37">
        <v>70.5</v>
      </c>
      <c r="E178" s="38">
        <v>71.300003000000004</v>
      </c>
      <c r="F178" s="48">
        <v>71.300003000000004</v>
      </c>
      <c r="G178" s="42">
        <v>-1.401528E-3</v>
      </c>
      <c r="H178" s="41">
        <v>-0.71682366600000003</v>
      </c>
      <c r="I178" s="1"/>
      <c r="J178" s="1"/>
      <c r="K178" s="1"/>
      <c r="L178" s="1"/>
    </row>
    <row r="179" spans="1:12" ht="14.4">
      <c r="A179" s="43">
        <v>44440</v>
      </c>
      <c r="B179" s="37">
        <v>71.349997999999999</v>
      </c>
      <c r="C179" s="37">
        <v>73.550003000000004</v>
      </c>
      <c r="D179" s="37">
        <v>71.300003000000004</v>
      </c>
      <c r="E179" s="38">
        <v>72.050003000000004</v>
      </c>
      <c r="F179" s="48">
        <v>72.050003000000004</v>
      </c>
      <c r="G179" s="42">
        <v>1.0463995E-2</v>
      </c>
      <c r="H179" s="41">
        <v>-0.63192298899999999</v>
      </c>
      <c r="I179" s="1"/>
      <c r="J179" s="1"/>
      <c r="K179" s="1"/>
      <c r="L179" s="1"/>
    </row>
    <row r="180" spans="1:12" ht="14.4">
      <c r="A180" s="43">
        <v>44441</v>
      </c>
      <c r="B180" s="37">
        <v>72.5</v>
      </c>
      <c r="C180" s="37">
        <v>73</v>
      </c>
      <c r="D180" s="37">
        <v>71.300003000000004</v>
      </c>
      <c r="E180" s="38">
        <v>71.599997999999999</v>
      </c>
      <c r="F180" s="48">
        <v>71.599997999999999</v>
      </c>
      <c r="G180" s="42">
        <v>-6.2653179999999998E-3</v>
      </c>
      <c r="H180" s="41">
        <v>-0.68286396199999999</v>
      </c>
      <c r="I180" s="1"/>
      <c r="J180" s="1"/>
      <c r="K180" s="1"/>
      <c r="L180" s="1"/>
    </row>
    <row r="181" spans="1:12" ht="14.4">
      <c r="A181" s="43">
        <v>44442</v>
      </c>
      <c r="B181" s="37">
        <v>71.949996999999996</v>
      </c>
      <c r="C181" s="37">
        <v>73</v>
      </c>
      <c r="D181" s="37">
        <v>70.5</v>
      </c>
      <c r="E181" s="38">
        <v>71.550003000000004</v>
      </c>
      <c r="F181" s="48">
        <v>71.550003000000004</v>
      </c>
      <c r="G181" s="42">
        <v>-6.9849799999999998E-4</v>
      </c>
      <c r="H181" s="41">
        <v>-0.68852344099999996</v>
      </c>
      <c r="I181" s="1"/>
      <c r="J181" s="1"/>
      <c r="K181" s="1"/>
      <c r="L181" s="1"/>
    </row>
    <row r="182" spans="1:12" ht="14.4">
      <c r="A182" s="43">
        <v>44445</v>
      </c>
      <c r="B182" s="37">
        <v>71.5</v>
      </c>
      <c r="C182" s="37">
        <v>71.650002000000001</v>
      </c>
      <c r="D182" s="37">
        <v>70.199996999999996</v>
      </c>
      <c r="E182" s="38">
        <v>70.349997999999999</v>
      </c>
      <c r="F182" s="48">
        <v>70.349997999999999</v>
      </c>
      <c r="G182" s="42">
        <v>-1.6913793E-2</v>
      </c>
      <c r="H182" s="41">
        <v>-0.82436509000000002</v>
      </c>
      <c r="I182" s="1"/>
      <c r="J182" s="1"/>
      <c r="K182" s="1"/>
      <c r="L182" s="1"/>
    </row>
    <row r="183" spans="1:12" ht="14.4">
      <c r="A183" s="43">
        <v>44446</v>
      </c>
      <c r="B183" s="37">
        <v>71.5</v>
      </c>
      <c r="C183" s="37">
        <v>71.900002000000001</v>
      </c>
      <c r="D183" s="37">
        <v>69.400002000000001</v>
      </c>
      <c r="E183" s="38">
        <v>69.900002000000001</v>
      </c>
      <c r="F183" s="48">
        <v>69.900002000000001</v>
      </c>
      <c r="G183" s="42">
        <v>-6.4170770000000002E-3</v>
      </c>
      <c r="H183" s="41">
        <v>-0.875305043</v>
      </c>
      <c r="I183" s="1"/>
      <c r="J183" s="1"/>
      <c r="K183" s="1"/>
      <c r="L183" s="1"/>
    </row>
    <row r="184" spans="1:12" ht="14.4">
      <c r="A184" s="43">
        <v>44447</v>
      </c>
      <c r="B184" s="37">
        <v>70.599997999999999</v>
      </c>
      <c r="C184" s="37">
        <v>71</v>
      </c>
      <c r="D184" s="37">
        <v>69</v>
      </c>
      <c r="E184" s="38">
        <v>69.599997999999999</v>
      </c>
      <c r="F184" s="48">
        <v>69.599997999999999</v>
      </c>
      <c r="G184" s="42">
        <v>-4.3011389999999998E-3</v>
      </c>
      <c r="H184" s="41">
        <v>-0.90926576699999995</v>
      </c>
      <c r="I184" s="1"/>
      <c r="J184" s="1"/>
      <c r="K184" s="1"/>
      <c r="L184" s="1"/>
    </row>
    <row r="185" spans="1:12" ht="14.4">
      <c r="A185" s="43">
        <v>44448</v>
      </c>
      <c r="B185" s="37">
        <v>69.599997999999999</v>
      </c>
      <c r="C185" s="37">
        <v>70.349997999999999</v>
      </c>
      <c r="D185" s="37">
        <v>69.25</v>
      </c>
      <c r="E185" s="38">
        <v>69.599997999999999</v>
      </c>
      <c r="F185" s="48">
        <v>69.599997999999999</v>
      </c>
      <c r="G185" s="42">
        <v>0</v>
      </c>
      <c r="H185" s="41">
        <v>-0.90926576699999995</v>
      </c>
      <c r="I185" s="1"/>
      <c r="J185" s="1"/>
      <c r="K185" s="1"/>
      <c r="L185" s="1"/>
    </row>
    <row r="186" spans="1:12" ht="14.4">
      <c r="A186" s="43">
        <v>44452</v>
      </c>
      <c r="B186" s="37">
        <v>69.699996999999996</v>
      </c>
      <c r="C186" s="37">
        <v>71.199996999999996</v>
      </c>
      <c r="D186" s="37">
        <v>69.550003000000004</v>
      </c>
      <c r="E186" s="38">
        <v>69.800003000000004</v>
      </c>
      <c r="F186" s="48">
        <v>69.800003000000004</v>
      </c>
      <c r="G186" s="42">
        <v>2.8695140000000001E-3</v>
      </c>
      <c r="H186" s="41">
        <v>-0.88662501999999999</v>
      </c>
      <c r="I186" s="1"/>
      <c r="J186" s="1"/>
      <c r="K186" s="1"/>
      <c r="L186" s="1"/>
    </row>
    <row r="187" spans="1:12" ht="14.4">
      <c r="A187" s="43">
        <v>44453</v>
      </c>
      <c r="B187" s="37">
        <v>70.199996999999996</v>
      </c>
      <c r="C187" s="37">
        <v>72.599997999999999</v>
      </c>
      <c r="D187" s="37">
        <v>70.199996999999996</v>
      </c>
      <c r="E187" s="38">
        <v>72.050003000000004</v>
      </c>
      <c r="F187" s="48">
        <v>72.050003000000004</v>
      </c>
      <c r="G187" s="42">
        <v>3.1726311E-2</v>
      </c>
      <c r="H187" s="41">
        <v>-0.63192298899999999</v>
      </c>
      <c r="I187" s="1"/>
      <c r="J187" s="1"/>
      <c r="K187" s="1"/>
      <c r="L187" s="1"/>
    </row>
    <row r="188" spans="1:12" ht="14.4">
      <c r="A188" s="43">
        <v>44454</v>
      </c>
      <c r="B188" s="37">
        <v>73.25</v>
      </c>
      <c r="C188" s="37">
        <v>77.400002000000001</v>
      </c>
      <c r="D188" s="37">
        <v>72.599997999999999</v>
      </c>
      <c r="E188" s="38">
        <v>76.300003000000004</v>
      </c>
      <c r="F188" s="48">
        <v>76.300003000000004</v>
      </c>
      <c r="G188" s="42">
        <v>5.7312613999999998E-2</v>
      </c>
      <c r="H188" s="41">
        <v>-0.15081915400000001</v>
      </c>
      <c r="I188" s="1"/>
      <c r="J188" s="1"/>
      <c r="K188" s="1"/>
      <c r="L188" s="1"/>
    </row>
    <row r="189" spans="1:12" ht="14.4">
      <c r="A189" s="43">
        <v>44455</v>
      </c>
      <c r="B189" s="37">
        <v>77.25</v>
      </c>
      <c r="C189" s="37">
        <v>77.349997999999999</v>
      </c>
      <c r="D189" s="37">
        <v>74.949996999999996</v>
      </c>
      <c r="E189" s="38">
        <v>75.949996999999996</v>
      </c>
      <c r="F189" s="48">
        <v>75.949996999999996</v>
      </c>
      <c r="G189" s="42">
        <v>-4.5977880000000002E-3</v>
      </c>
      <c r="H189" s="41">
        <v>-0.190440149</v>
      </c>
      <c r="I189" s="1"/>
      <c r="J189" s="1"/>
      <c r="K189" s="1"/>
      <c r="L189" s="1"/>
    </row>
    <row r="190" spans="1:12" ht="14.4">
      <c r="A190" s="43">
        <v>44456</v>
      </c>
      <c r="B190" s="37">
        <v>77.400002000000001</v>
      </c>
      <c r="C190" s="37">
        <v>81.949996999999996</v>
      </c>
      <c r="D190" s="37">
        <v>76.650002000000001</v>
      </c>
      <c r="E190" s="38">
        <v>78.550003000000004</v>
      </c>
      <c r="F190" s="48">
        <v>78.550003000000004</v>
      </c>
      <c r="G190" s="42">
        <v>3.3660213000000001E-2</v>
      </c>
      <c r="H190" s="41">
        <v>0.103882877</v>
      </c>
      <c r="I190" s="1"/>
      <c r="J190" s="1"/>
      <c r="K190" s="1"/>
      <c r="L190" s="1"/>
    </row>
    <row r="191" spans="1:12" ht="14.4">
      <c r="A191" s="43">
        <v>44459</v>
      </c>
      <c r="B191" s="37">
        <v>78.550003000000004</v>
      </c>
      <c r="C191" s="37">
        <v>82.650002000000001</v>
      </c>
      <c r="D191" s="37">
        <v>77.599997999999999</v>
      </c>
      <c r="E191" s="38">
        <v>78.5</v>
      </c>
      <c r="F191" s="48">
        <v>78.5</v>
      </c>
      <c r="G191" s="42">
        <v>-6.3677799999999995E-4</v>
      </c>
      <c r="H191" s="41">
        <v>9.8222491999999995E-2</v>
      </c>
      <c r="I191" s="1"/>
      <c r="J191" s="1"/>
      <c r="K191" s="1"/>
      <c r="L191" s="1"/>
    </row>
    <row r="192" spans="1:12" ht="14.4">
      <c r="A192" s="43">
        <v>44460</v>
      </c>
      <c r="B192" s="37">
        <v>78.5</v>
      </c>
      <c r="C192" s="37">
        <v>81</v>
      </c>
      <c r="D192" s="37">
        <v>77.050003000000004</v>
      </c>
      <c r="E192" s="38">
        <v>79.75</v>
      </c>
      <c r="F192" s="48">
        <v>79.75</v>
      </c>
      <c r="G192" s="42">
        <v>1.5798117E-2</v>
      </c>
      <c r="H192" s="41">
        <v>0.23972362</v>
      </c>
      <c r="I192" s="1"/>
      <c r="J192" s="1"/>
      <c r="K192" s="1"/>
      <c r="L192" s="1"/>
    </row>
    <row r="193" spans="1:12" ht="14.4">
      <c r="A193" s="43">
        <v>44461</v>
      </c>
      <c r="B193" s="37">
        <v>80.25</v>
      </c>
      <c r="C193" s="37">
        <v>80.449996999999996</v>
      </c>
      <c r="D193" s="37">
        <v>77.699996999999996</v>
      </c>
      <c r="E193" s="38">
        <v>78.199996999999996</v>
      </c>
      <c r="F193" s="48">
        <v>78.199996999999996</v>
      </c>
      <c r="G193" s="42">
        <v>-1.9627131999999999E-2</v>
      </c>
      <c r="H193" s="41">
        <v>6.4261882000000006E-2</v>
      </c>
      <c r="I193" s="1"/>
      <c r="J193" s="1"/>
      <c r="K193" s="1"/>
      <c r="L193" s="1"/>
    </row>
    <row r="194" spans="1:12" ht="14.4">
      <c r="A194" s="43">
        <v>44462</v>
      </c>
      <c r="B194" s="37">
        <v>78.599997999999999</v>
      </c>
      <c r="C194" s="37">
        <v>79.150002000000001</v>
      </c>
      <c r="D194" s="37">
        <v>77.550003000000004</v>
      </c>
      <c r="E194" s="38">
        <v>77.849997999999999</v>
      </c>
      <c r="F194" s="48">
        <v>77.849997999999999</v>
      </c>
      <c r="G194" s="42">
        <v>-4.4857370000000001E-3</v>
      </c>
      <c r="H194" s="41">
        <v>2.4641679E-2</v>
      </c>
      <c r="I194" s="1"/>
      <c r="J194" s="1"/>
      <c r="K194" s="1"/>
      <c r="L194" s="1"/>
    </row>
    <row r="195" spans="1:12" ht="14.4">
      <c r="A195" s="43">
        <v>44463</v>
      </c>
      <c r="B195" s="37">
        <v>77.849997999999999</v>
      </c>
      <c r="C195" s="37">
        <v>78.25</v>
      </c>
      <c r="D195" s="37">
        <v>75.550003000000004</v>
      </c>
      <c r="E195" s="38">
        <v>76.150002000000001</v>
      </c>
      <c r="F195" s="48">
        <v>76.150002000000001</v>
      </c>
      <c r="G195" s="42">
        <v>-2.2078766999999999E-2</v>
      </c>
      <c r="H195" s="41">
        <v>-0.16779940199999999</v>
      </c>
      <c r="I195" s="1"/>
      <c r="J195" s="1"/>
      <c r="K195" s="1"/>
      <c r="L195" s="1"/>
    </row>
    <row r="196" spans="1:12" ht="14.4">
      <c r="A196" s="43">
        <v>44466</v>
      </c>
      <c r="B196" s="37">
        <v>77.650002000000001</v>
      </c>
      <c r="C196" s="37">
        <v>78.75</v>
      </c>
      <c r="D196" s="37">
        <v>76.599997999999999</v>
      </c>
      <c r="E196" s="38">
        <v>77.300003000000004</v>
      </c>
      <c r="F196" s="48">
        <v>77.300003000000004</v>
      </c>
      <c r="G196" s="42">
        <v>1.4988889E-2</v>
      </c>
      <c r="H196" s="41">
        <v>-3.7618250999999998E-2</v>
      </c>
      <c r="I196" s="1"/>
      <c r="J196" s="1"/>
      <c r="K196" s="1"/>
      <c r="L196" s="1"/>
    </row>
    <row r="197" spans="1:12" ht="14.4">
      <c r="A197" s="43">
        <v>44467</v>
      </c>
      <c r="B197" s="37">
        <v>77.650002000000001</v>
      </c>
      <c r="C197" s="37">
        <v>77.699996999999996</v>
      </c>
      <c r="D197" s="37">
        <v>75.699996999999996</v>
      </c>
      <c r="E197" s="38">
        <v>76.050003000000004</v>
      </c>
      <c r="F197" s="48">
        <v>76.050003000000004</v>
      </c>
      <c r="G197" s="42">
        <v>-1.6302936000000001E-2</v>
      </c>
      <c r="H197" s="41">
        <v>-0.179119379</v>
      </c>
      <c r="I197" s="1"/>
      <c r="J197" s="1"/>
      <c r="K197" s="1"/>
      <c r="L197" s="1"/>
    </row>
    <row r="198" spans="1:12" ht="14.4">
      <c r="A198" s="43">
        <v>44468</v>
      </c>
      <c r="B198" s="37">
        <v>75.699996999999996</v>
      </c>
      <c r="C198" s="37">
        <v>76.75</v>
      </c>
      <c r="D198" s="37">
        <v>75</v>
      </c>
      <c r="E198" s="38">
        <v>75.800003000000004</v>
      </c>
      <c r="F198" s="48">
        <v>75.800003000000004</v>
      </c>
      <c r="G198" s="42">
        <v>-3.2927260000000002E-3</v>
      </c>
      <c r="H198" s="41">
        <v>-0.20741960500000001</v>
      </c>
      <c r="I198" s="1"/>
      <c r="J198" s="1"/>
      <c r="K198" s="1"/>
      <c r="L198" s="1"/>
    </row>
    <row r="199" spans="1:12" ht="14.4">
      <c r="A199" s="43">
        <v>44469</v>
      </c>
      <c r="B199" s="37">
        <v>76</v>
      </c>
      <c r="C199" s="37">
        <v>76.699996999999996</v>
      </c>
      <c r="D199" s="37">
        <v>74.949996999999996</v>
      </c>
      <c r="E199" s="38">
        <v>75.150002000000001</v>
      </c>
      <c r="F199" s="48">
        <v>75.150002000000001</v>
      </c>
      <c r="G199" s="42">
        <v>-8.6121889999999993E-3</v>
      </c>
      <c r="H199" s="41">
        <v>-0.28100030500000001</v>
      </c>
      <c r="I199" s="1"/>
      <c r="J199" s="1"/>
      <c r="K199" s="1"/>
      <c r="L199" s="1"/>
    </row>
    <row r="200" spans="1:12" ht="14.4">
      <c r="A200" s="43">
        <v>44470</v>
      </c>
      <c r="B200" s="37">
        <v>74.199996999999996</v>
      </c>
      <c r="C200" s="37">
        <v>76.400002000000001</v>
      </c>
      <c r="D200" s="37">
        <v>74.199996999999996</v>
      </c>
      <c r="E200" s="38">
        <v>75</v>
      </c>
      <c r="F200" s="48">
        <v>75</v>
      </c>
      <c r="G200" s="42">
        <v>-1.9980290000000001E-3</v>
      </c>
      <c r="H200" s="41">
        <v>-0.29798066699999998</v>
      </c>
      <c r="I200" s="1"/>
      <c r="J200" s="1"/>
      <c r="K200" s="1"/>
      <c r="L200" s="1"/>
    </row>
    <row r="201" spans="1:12" ht="14.4">
      <c r="A201" s="43">
        <v>44473</v>
      </c>
      <c r="B201" s="37">
        <v>75.650002000000001</v>
      </c>
      <c r="C201" s="37">
        <v>76.099997999999999</v>
      </c>
      <c r="D201" s="37">
        <v>74.849997999999999</v>
      </c>
      <c r="E201" s="38">
        <v>75.25</v>
      </c>
      <c r="F201" s="48">
        <v>75.25</v>
      </c>
      <c r="G201" s="42">
        <v>3.3277900000000002E-3</v>
      </c>
      <c r="H201" s="41">
        <v>-0.26968044099999999</v>
      </c>
      <c r="I201" s="1"/>
      <c r="J201" s="1"/>
      <c r="K201" s="1"/>
      <c r="L201" s="1"/>
    </row>
    <row r="202" spans="1:12" ht="14.4">
      <c r="A202" s="43">
        <v>44474</v>
      </c>
      <c r="B202" s="37">
        <v>75.25</v>
      </c>
      <c r="C202" s="37">
        <v>76</v>
      </c>
      <c r="D202" s="37">
        <v>75.25</v>
      </c>
      <c r="E202" s="38">
        <v>75.400002000000001</v>
      </c>
      <c r="F202" s="48">
        <v>75.400002000000001</v>
      </c>
      <c r="G202" s="42">
        <v>1.9913980000000001E-3</v>
      </c>
      <c r="H202" s="41">
        <v>-0.25270007900000002</v>
      </c>
      <c r="I202" s="1"/>
      <c r="J202" s="1"/>
      <c r="K202" s="1"/>
      <c r="L202" s="1"/>
    </row>
    <row r="203" spans="1:12" ht="14.4">
      <c r="A203" s="43">
        <v>44475</v>
      </c>
      <c r="B203" s="37">
        <v>76</v>
      </c>
      <c r="C203" s="37">
        <v>76</v>
      </c>
      <c r="D203" s="37">
        <v>61.099997999999999</v>
      </c>
      <c r="E203" s="38">
        <v>70.849997999999999</v>
      </c>
      <c r="F203" s="48">
        <v>70.849997999999999</v>
      </c>
      <c r="G203" s="42">
        <v>-6.2242364000000001E-2</v>
      </c>
      <c r="H203" s="41">
        <v>-0.76776463900000003</v>
      </c>
      <c r="I203" s="1"/>
      <c r="J203" s="1"/>
      <c r="K203" s="1"/>
      <c r="L203" s="1"/>
    </row>
    <row r="204" spans="1:12" ht="14.4">
      <c r="A204" s="43">
        <v>44476</v>
      </c>
      <c r="B204" s="37">
        <v>72.449996999999996</v>
      </c>
      <c r="C204" s="37">
        <v>75.599997999999999</v>
      </c>
      <c r="D204" s="37">
        <v>72.449996999999996</v>
      </c>
      <c r="E204" s="38">
        <v>75.099997999999999</v>
      </c>
      <c r="F204" s="48">
        <v>75.099997999999999</v>
      </c>
      <c r="G204" s="42">
        <v>5.8255594000000001E-2</v>
      </c>
      <c r="H204" s="41">
        <v>-0.28666080300000002</v>
      </c>
      <c r="I204" s="1"/>
      <c r="J204" s="1"/>
      <c r="K204" s="1"/>
      <c r="L204" s="1"/>
    </row>
    <row r="205" spans="1:12" ht="14.4">
      <c r="A205" s="43">
        <v>44477</v>
      </c>
      <c r="B205" s="37">
        <v>75.099997999999999</v>
      </c>
      <c r="C205" s="37">
        <v>75.449996999999996</v>
      </c>
      <c r="D205" s="37">
        <v>74.050003000000004</v>
      </c>
      <c r="E205" s="38">
        <v>74.25</v>
      </c>
      <c r="F205" s="48">
        <v>74.25</v>
      </c>
      <c r="G205" s="42">
        <v>-1.1382754E-2</v>
      </c>
      <c r="H205" s="41">
        <v>-0.38288134400000001</v>
      </c>
      <c r="I205" s="1"/>
      <c r="J205" s="1"/>
      <c r="K205" s="1"/>
      <c r="L205" s="1"/>
    </row>
    <row r="206" spans="1:12" ht="14.4">
      <c r="A206" s="36">
        <v>44480</v>
      </c>
      <c r="B206" s="37">
        <v>74.849997999999999</v>
      </c>
      <c r="C206" s="37">
        <v>77.650002000000001</v>
      </c>
      <c r="D206" s="37">
        <v>74.349997999999999</v>
      </c>
      <c r="E206" s="38">
        <v>75.650002000000001</v>
      </c>
      <c r="F206" s="48">
        <v>75.650002000000001</v>
      </c>
      <c r="G206" s="42">
        <v>1.8679688999999999E-2</v>
      </c>
      <c r="H206" s="41">
        <v>-0.22439985400000001</v>
      </c>
      <c r="I206" s="1"/>
      <c r="J206" s="1"/>
      <c r="K206" s="1"/>
      <c r="L206" s="1"/>
    </row>
    <row r="207" spans="1:12" ht="14.4">
      <c r="A207" s="36">
        <v>44481</v>
      </c>
      <c r="B207" s="37">
        <v>75.650002000000001</v>
      </c>
      <c r="C207" s="37">
        <v>75.800003000000004</v>
      </c>
      <c r="D207" s="37">
        <v>74.550003000000004</v>
      </c>
      <c r="E207" s="38">
        <v>75</v>
      </c>
      <c r="F207" s="48">
        <v>75</v>
      </c>
      <c r="G207" s="42">
        <v>-8.6293529999999993E-3</v>
      </c>
      <c r="H207" s="41">
        <v>-0.29798066699999998</v>
      </c>
      <c r="I207" s="1"/>
      <c r="J207" s="1"/>
      <c r="K207" s="1"/>
      <c r="L207" s="1"/>
    </row>
    <row r="208" spans="1:12" ht="14.4">
      <c r="A208" s="36">
        <v>44482</v>
      </c>
      <c r="B208" s="37">
        <v>78.5</v>
      </c>
      <c r="C208" s="37">
        <v>79.449996999999996</v>
      </c>
      <c r="D208" s="37">
        <v>77.099997999999999</v>
      </c>
      <c r="E208" s="38">
        <v>77.550003000000004</v>
      </c>
      <c r="F208" s="48">
        <v>77.550003000000004</v>
      </c>
      <c r="G208" s="42">
        <v>3.3434815E-2</v>
      </c>
      <c r="H208" s="41">
        <v>-9.3180260000000001E-3</v>
      </c>
      <c r="I208" s="1"/>
      <c r="J208" s="1"/>
      <c r="K208" s="1"/>
      <c r="L208" s="1"/>
    </row>
    <row r="209" spans="1:12" ht="14.4">
      <c r="A209" s="36">
        <v>44483</v>
      </c>
      <c r="B209" s="37">
        <v>78.199996999999996</v>
      </c>
      <c r="C209" s="37">
        <v>78.199996999999996</v>
      </c>
      <c r="D209" s="37">
        <v>76.050003000000004</v>
      </c>
      <c r="E209" s="38">
        <v>76.550003000000004</v>
      </c>
      <c r="F209" s="48">
        <v>76.550003000000004</v>
      </c>
      <c r="G209" s="42">
        <v>-1.2978767E-2</v>
      </c>
      <c r="H209" s="41">
        <v>-0.122518928</v>
      </c>
      <c r="I209" s="1"/>
      <c r="J209" s="1"/>
      <c r="K209" s="1"/>
      <c r="L209" s="1"/>
    </row>
    <row r="210" spans="1:12" ht="14.4">
      <c r="A210" s="36">
        <v>44487</v>
      </c>
      <c r="B210" s="37">
        <v>75.349997999999999</v>
      </c>
      <c r="C210" s="37">
        <v>77.25</v>
      </c>
      <c r="D210" s="37">
        <v>75.349997999999999</v>
      </c>
      <c r="E210" s="38">
        <v>75.800003000000004</v>
      </c>
      <c r="F210" s="48">
        <v>75.800003000000004</v>
      </c>
      <c r="G210" s="42">
        <v>-9.8458290000000004E-3</v>
      </c>
      <c r="H210" s="41">
        <v>-0.20741960500000001</v>
      </c>
      <c r="I210" s="1"/>
      <c r="J210" s="1"/>
      <c r="K210" s="1"/>
      <c r="L210" s="1"/>
    </row>
    <row r="211" spans="1:12" ht="14.4">
      <c r="A211" s="36">
        <v>44488</v>
      </c>
      <c r="B211" s="37">
        <v>76.900002000000001</v>
      </c>
      <c r="C211" s="37">
        <v>77</v>
      </c>
      <c r="D211" s="37">
        <v>73.849997999999999</v>
      </c>
      <c r="E211" s="38">
        <v>74.349997999999999</v>
      </c>
      <c r="F211" s="48">
        <v>74.349997999999999</v>
      </c>
      <c r="G211" s="42">
        <v>-1.9314686000000001E-2</v>
      </c>
      <c r="H211" s="41">
        <v>-0.37156148</v>
      </c>
      <c r="I211" s="1"/>
      <c r="J211" s="1"/>
      <c r="K211" s="1"/>
      <c r="L211" s="1"/>
    </row>
    <row r="212" spans="1:12" ht="14.4">
      <c r="A212" s="36">
        <v>44489</v>
      </c>
      <c r="B212" s="37">
        <v>74.5</v>
      </c>
      <c r="C212" s="37">
        <v>75.099997999999999</v>
      </c>
      <c r="D212" s="37">
        <v>72.800003000000004</v>
      </c>
      <c r="E212" s="38">
        <v>73.599997999999999</v>
      </c>
      <c r="F212" s="48">
        <v>73.599997999999999</v>
      </c>
      <c r="G212" s="42">
        <v>-1.0138647000000001E-2</v>
      </c>
      <c r="H212" s="41">
        <v>-0.45646215699999998</v>
      </c>
      <c r="I212" s="1"/>
      <c r="J212" s="1"/>
      <c r="K212" s="1"/>
      <c r="L212" s="1"/>
    </row>
    <row r="213" spans="1:12" ht="14.4">
      <c r="A213" s="36">
        <v>44490</v>
      </c>
      <c r="B213" s="37">
        <v>74</v>
      </c>
      <c r="C213" s="37">
        <v>74.650002000000001</v>
      </c>
      <c r="D213" s="37">
        <v>73.25</v>
      </c>
      <c r="E213" s="38">
        <v>73.800003000000004</v>
      </c>
      <c r="F213" s="48">
        <v>73.800003000000004</v>
      </c>
      <c r="G213" s="42">
        <v>2.713774E-3</v>
      </c>
      <c r="H213" s="41">
        <v>-0.43382141000000002</v>
      </c>
      <c r="I213" s="1"/>
      <c r="J213" s="1"/>
      <c r="K213" s="1"/>
      <c r="L213" s="1"/>
    </row>
    <row r="214" spans="1:12" ht="14.4">
      <c r="A214" s="36">
        <v>44491</v>
      </c>
      <c r="B214" s="37">
        <v>76</v>
      </c>
      <c r="C214" s="37">
        <v>76</v>
      </c>
      <c r="D214" s="37">
        <v>72.650002000000001</v>
      </c>
      <c r="E214" s="38">
        <v>73.25</v>
      </c>
      <c r="F214" s="48">
        <v>73.25</v>
      </c>
      <c r="G214" s="42">
        <v>-7.4805239999999997E-3</v>
      </c>
      <c r="H214" s="41">
        <v>-0.496082246</v>
      </c>
      <c r="I214" s="1"/>
      <c r="J214" s="1"/>
      <c r="K214" s="1"/>
      <c r="L214" s="1"/>
    </row>
    <row r="215" spans="1:12" ht="14.4">
      <c r="A215" s="36">
        <v>44494</v>
      </c>
      <c r="B215" s="37">
        <v>74</v>
      </c>
      <c r="C215" s="37">
        <v>74</v>
      </c>
      <c r="D215" s="37">
        <v>71.5</v>
      </c>
      <c r="E215" s="38">
        <v>72.599997999999999</v>
      </c>
      <c r="F215" s="48">
        <v>72.599997999999999</v>
      </c>
      <c r="G215" s="42">
        <v>-8.9133540000000001E-3</v>
      </c>
      <c r="H215" s="41">
        <v>-0.56966305900000003</v>
      </c>
      <c r="I215" s="1"/>
      <c r="J215" s="1"/>
      <c r="K215" s="1"/>
      <c r="L215" s="1"/>
    </row>
    <row r="216" spans="1:12" ht="14.4">
      <c r="A216" s="36">
        <v>44495</v>
      </c>
      <c r="B216" s="37">
        <v>73</v>
      </c>
      <c r="C216" s="37">
        <v>73.349997999999999</v>
      </c>
      <c r="D216" s="37">
        <v>72.300003000000004</v>
      </c>
      <c r="E216" s="38">
        <v>72.5</v>
      </c>
      <c r="F216" s="48">
        <v>72.5</v>
      </c>
      <c r="G216" s="42">
        <v>-1.3783319999999999E-3</v>
      </c>
      <c r="H216" s="41">
        <v>-0.58098292299999998</v>
      </c>
      <c r="I216" s="1"/>
      <c r="J216" s="1"/>
      <c r="K216" s="1"/>
      <c r="L216" s="1"/>
    </row>
    <row r="217" spans="1:12" ht="14.4">
      <c r="A217" s="36">
        <v>44496</v>
      </c>
      <c r="B217" s="37">
        <v>72.5</v>
      </c>
      <c r="C217" s="37">
        <v>73.449996999999996</v>
      </c>
      <c r="D217" s="37">
        <v>72.199996999999996</v>
      </c>
      <c r="E217" s="38">
        <v>72.5</v>
      </c>
      <c r="F217" s="48">
        <v>72.5</v>
      </c>
      <c r="G217" s="42">
        <v>0</v>
      </c>
      <c r="H217" s="41">
        <v>-0.58098292299999998</v>
      </c>
      <c r="I217" s="1"/>
      <c r="J217" s="1"/>
      <c r="K217" s="1"/>
      <c r="L217" s="1"/>
    </row>
    <row r="218" spans="1:12" ht="14.4">
      <c r="A218" s="36">
        <v>44497</v>
      </c>
      <c r="B218" s="37">
        <v>73.300003000000004</v>
      </c>
      <c r="C218" s="37">
        <v>73.300003000000004</v>
      </c>
      <c r="D218" s="37">
        <v>70.650002000000001</v>
      </c>
      <c r="E218" s="38">
        <v>71.099997999999999</v>
      </c>
      <c r="F218" s="48">
        <v>71.099997999999999</v>
      </c>
      <c r="G218" s="42">
        <v>-1.9499253000000001E-2</v>
      </c>
      <c r="H218" s="41">
        <v>-0.73946441299999999</v>
      </c>
      <c r="I218" s="1"/>
      <c r="J218" s="1"/>
      <c r="K218" s="1"/>
      <c r="L218" s="1"/>
    </row>
    <row r="219" spans="1:12" ht="14.4">
      <c r="A219" s="36">
        <v>44498</v>
      </c>
      <c r="B219" s="37">
        <v>71.650002000000001</v>
      </c>
      <c r="C219" s="37">
        <v>71.949996999999996</v>
      </c>
      <c r="D219" s="37">
        <v>69.550003000000004</v>
      </c>
      <c r="E219" s="38">
        <v>70.800003000000004</v>
      </c>
      <c r="F219" s="48">
        <v>70.800003000000004</v>
      </c>
      <c r="G219" s="42">
        <v>-4.2282659999999996E-3</v>
      </c>
      <c r="H219" s="41">
        <v>-0.77342411799999999</v>
      </c>
      <c r="I219" s="1"/>
      <c r="J219" s="1"/>
      <c r="K219" s="1"/>
      <c r="L219" s="1"/>
    </row>
    <row r="220" spans="1:12" ht="14.4">
      <c r="A220" s="43">
        <v>44501</v>
      </c>
      <c r="B220" s="37">
        <v>71</v>
      </c>
      <c r="C220" s="37">
        <v>71.599997999999999</v>
      </c>
      <c r="D220" s="37">
        <v>70.599997999999999</v>
      </c>
      <c r="E220" s="38">
        <v>70.849997999999999</v>
      </c>
      <c r="F220" s="48">
        <v>70.849997999999999</v>
      </c>
      <c r="G220" s="42">
        <v>7.05895E-4</v>
      </c>
      <c r="H220" s="41">
        <v>-0.76776463900000003</v>
      </c>
      <c r="I220" s="1"/>
      <c r="J220" s="1"/>
      <c r="K220" s="1"/>
      <c r="L220" s="1"/>
    </row>
    <row r="221" spans="1:12" ht="14.4">
      <c r="A221" s="43">
        <v>44502</v>
      </c>
      <c r="B221" s="37">
        <v>71.199996999999996</v>
      </c>
      <c r="C221" s="37">
        <v>71.550003000000004</v>
      </c>
      <c r="D221" s="37">
        <v>70.5</v>
      </c>
      <c r="E221" s="38">
        <v>70.900002000000001</v>
      </c>
      <c r="F221" s="48">
        <v>70.900002000000001</v>
      </c>
      <c r="G221" s="42">
        <v>7.0552400000000002E-4</v>
      </c>
      <c r="H221" s="41">
        <v>-0.76210414100000001</v>
      </c>
      <c r="I221" s="1"/>
      <c r="J221" s="1"/>
      <c r="K221" s="1"/>
      <c r="L221" s="1"/>
    </row>
    <row r="222" spans="1:12" ht="14.4">
      <c r="A222" s="43">
        <v>44503</v>
      </c>
      <c r="B222" s="37">
        <v>70.900002000000001</v>
      </c>
      <c r="C222" s="37">
        <v>71.25</v>
      </c>
      <c r="D222" s="37">
        <v>69.25</v>
      </c>
      <c r="E222" s="38">
        <v>69.699996999999996</v>
      </c>
      <c r="F222" s="48">
        <v>69.699996999999996</v>
      </c>
      <c r="G222" s="42">
        <v>-1.7070187000000001E-2</v>
      </c>
      <c r="H222" s="41">
        <v>-0.89794578999999997</v>
      </c>
      <c r="I222" s="1"/>
      <c r="J222" s="1"/>
      <c r="K222" s="1"/>
      <c r="L222" s="1"/>
    </row>
    <row r="223" spans="1:12" ht="14.4">
      <c r="A223" s="43">
        <v>44504</v>
      </c>
      <c r="B223" s="37">
        <v>69.599997999999999</v>
      </c>
      <c r="C223" s="37">
        <v>70.900002000000001</v>
      </c>
      <c r="D223" s="37">
        <v>69.599997999999999</v>
      </c>
      <c r="E223" s="38">
        <v>70.550003000000004</v>
      </c>
      <c r="F223" s="48">
        <v>70.550003000000004</v>
      </c>
      <c r="G223" s="42">
        <v>1.2121445999999999E-2</v>
      </c>
      <c r="H223" s="41">
        <v>-0.80172434299999995</v>
      </c>
      <c r="I223" s="1"/>
      <c r="J223" s="1"/>
      <c r="K223" s="1"/>
      <c r="L223" s="1"/>
    </row>
    <row r="224" spans="1:12" ht="14.4">
      <c r="A224" s="43">
        <v>44508</v>
      </c>
      <c r="B224" s="37">
        <v>70.800003000000004</v>
      </c>
      <c r="C224" s="37">
        <v>73.199996999999996</v>
      </c>
      <c r="D224" s="37">
        <v>70.550003000000004</v>
      </c>
      <c r="E224" s="38">
        <v>72.5</v>
      </c>
      <c r="F224" s="48">
        <v>72.5</v>
      </c>
      <c r="G224" s="42">
        <v>2.7264841000000001E-2</v>
      </c>
      <c r="H224" s="41">
        <v>-0.58098292299999998</v>
      </c>
      <c r="I224" s="1"/>
      <c r="J224" s="1"/>
      <c r="K224" s="1"/>
      <c r="L224" s="1"/>
    </row>
    <row r="225" spans="1:12" ht="14.4">
      <c r="A225" s="43">
        <v>44509</v>
      </c>
      <c r="B225" s="37">
        <v>72.75</v>
      </c>
      <c r="C225" s="37">
        <v>75.5</v>
      </c>
      <c r="D225" s="37">
        <v>72.349997999999999</v>
      </c>
      <c r="E225" s="38">
        <v>74.349997999999999</v>
      </c>
      <c r="F225" s="48">
        <v>74.349997999999999</v>
      </c>
      <c r="G225" s="42">
        <v>2.5197084000000002E-2</v>
      </c>
      <c r="H225" s="41">
        <v>-0.37156148</v>
      </c>
      <c r="I225" s="1"/>
      <c r="J225" s="1"/>
      <c r="K225" s="1"/>
      <c r="L225" s="1"/>
    </row>
    <row r="226" spans="1:12" ht="14.4">
      <c r="A226" s="36">
        <v>44510</v>
      </c>
      <c r="B226" s="37">
        <v>74.400002000000001</v>
      </c>
      <c r="C226" s="37">
        <v>75.699996999999996</v>
      </c>
      <c r="D226" s="37">
        <v>73.300003000000004</v>
      </c>
      <c r="E226" s="38">
        <v>73.5</v>
      </c>
      <c r="F226" s="48">
        <v>73.5</v>
      </c>
      <c r="G226" s="42">
        <v>-1.149824E-2</v>
      </c>
      <c r="H226" s="41">
        <v>-0.46778202000000002</v>
      </c>
      <c r="I226" s="1"/>
      <c r="J226" s="1"/>
      <c r="K226" s="1"/>
      <c r="L226" s="1"/>
    </row>
    <row r="227" spans="1:12" ht="14.4">
      <c r="A227" s="36">
        <v>44511</v>
      </c>
      <c r="B227" s="37">
        <v>73.800003000000004</v>
      </c>
      <c r="C227" s="37">
        <v>74.300003000000004</v>
      </c>
      <c r="D227" s="37">
        <v>72.300003000000004</v>
      </c>
      <c r="E227" s="38">
        <v>73.199996999999996</v>
      </c>
      <c r="F227" s="48">
        <v>73.199996999999996</v>
      </c>
      <c r="G227" s="42">
        <v>-4.0900260000000001E-3</v>
      </c>
      <c r="H227" s="41">
        <v>-0.50174263100000005</v>
      </c>
      <c r="I227" s="1"/>
      <c r="J227" s="1"/>
      <c r="K227" s="1"/>
      <c r="L227" s="1"/>
    </row>
    <row r="228" spans="1:12" ht="14.4">
      <c r="A228" s="36">
        <v>44512</v>
      </c>
      <c r="B228" s="37">
        <v>73.25</v>
      </c>
      <c r="C228" s="37">
        <v>76</v>
      </c>
      <c r="D228" s="37">
        <v>72.599997999999999</v>
      </c>
      <c r="E228" s="38">
        <v>74</v>
      </c>
      <c r="F228" s="48">
        <v>74</v>
      </c>
      <c r="G228" s="42">
        <v>1.0869713E-2</v>
      </c>
      <c r="H228" s="41">
        <v>-0.41118156900000002</v>
      </c>
      <c r="I228" s="1"/>
      <c r="J228" s="1"/>
      <c r="K228" s="1"/>
      <c r="L228" s="1"/>
    </row>
    <row r="229" spans="1:12" ht="14.4">
      <c r="A229" s="36">
        <v>44515</v>
      </c>
      <c r="B229" s="37">
        <v>73</v>
      </c>
      <c r="C229" s="37">
        <v>74.349997999999999</v>
      </c>
      <c r="D229" s="37">
        <v>70.699996999999996</v>
      </c>
      <c r="E229" s="38">
        <v>71.25</v>
      </c>
      <c r="F229" s="48">
        <v>71.25</v>
      </c>
      <c r="G229" s="42">
        <v>-3.7870274000000002E-2</v>
      </c>
      <c r="H229" s="41">
        <v>-0.72248405100000002</v>
      </c>
      <c r="I229" s="1"/>
      <c r="J229" s="1"/>
      <c r="K229" s="1"/>
      <c r="L229" s="1"/>
    </row>
    <row r="230" spans="1:12" ht="14.4">
      <c r="A230" s="36">
        <v>44516</v>
      </c>
      <c r="B230" s="37">
        <v>72.5</v>
      </c>
      <c r="C230" s="37">
        <v>79.400002000000001</v>
      </c>
      <c r="D230" s="37">
        <v>71.5</v>
      </c>
      <c r="E230" s="38">
        <v>78.150002000000001</v>
      </c>
      <c r="F230" s="48">
        <v>78.150002000000001</v>
      </c>
      <c r="G230" s="42">
        <v>9.2435263000000004E-2</v>
      </c>
      <c r="H230" s="41">
        <v>5.8602402999999997E-2</v>
      </c>
      <c r="I230" s="1"/>
      <c r="J230" s="1"/>
      <c r="K230" s="1"/>
      <c r="L230" s="1"/>
    </row>
    <row r="231" spans="1:12" ht="14.4">
      <c r="A231" s="36">
        <v>44517</v>
      </c>
      <c r="B231" s="37">
        <v>78.900002000000001</v>
      </c>
      <c r="C231" s="37">
        <v>79.349997999999999</v>
      </c>
      <c r="D231" s="37">
        <v>76.099997999999999</v>
      </c>
      <c r="E231" s="38">
        <v>78.099997999999999</v>
      </c>
      <c r="F231" s="48">
        <v>78.099997999999999</v>
      </c>
      <c r="G231" s="42">
        <v>-6.4005099999999999E-4</v>
      </c>
      <c r="H231" s="41">
        <v>5.2941904999999997E-2</v>
      </c>
      <c r="I231" s="1"/>
      <c r="J231" s="1"/>
      <c r="K231" s="1"/>
      <c r="L231" s="1"/>
    </row>
    <row r="232" spans="1:12" ht="14.4">
      <c r="A232" s="36">
        <v>44518</v>
      </c>
      <c r="B232" s="37">
        <v>77.949996999999996</v>
      </c>
      <c r="C232" s="37">
        <v>78.599997999999999</v>
      </c>
      <c r="D232" s="37">
        <v>74.5</v>
      </c>
      <c r="E232" s="38">
        <v>77.400002000000001</v>
      </c>
      <c r="F232" s="48">
        <v>77.400002000000001</v>
      </c>
      <c r="G232" s="42">
        <v>-9.0032250000000001E-3</v>
      </c>
      <c r="H232" s="41">
        <v>-2.6298274E-2</v>
      </c>
      <c r="I232" s="1"/>
      <c r="J232" s="1"/>
      <c r="K232" s="1"/>
      <c r="L232" s="1"/>
    </row>
    <row r="233" spans="1:12" ht="14.4">
      <c r="A233" s="36">
        <v>44522</v>
      </c>
      <c r="B233" s="37">
        <v>77.75</v>
      </c>
      <c r="C233" s="37">
        <v>80.099997999999999</v>
      </c>
      <c r="D233" s="37">
        <v>75.599997999999999</v>
      </c>
      <c r="E233" s="38">
        <v>78.5</v>
      </c>
      <c r="F233" s="48">
        <v>78.5</v>
      </c>
      <c r="G233" s="42">
        <v>1.4111818E-2</v>
      </c>
      <c r="H233" s="41">
        <v>9.8222491999999995E-2</v>
      </c>
      <c r="I233" s="1"/>
      <c r="J233" s="1"/>
      <c r="K233" s="1"/>
      <c r="L233" s="1"/>
    </row>
    <row r="234" spans="1:12" ht="14.4">
      <c r="A234" s="36">
        <v>44523</v>
      </c>
      <c r="B234" s="37">
        <v>79.900002000000001</v>
      </c>
      <c r="C234" s="37">
        <v>85.150002000000001</v>
      </c>
      <c r="D234" s="37">
        <v>77.699996999999996</v>
      </c>
      <c r="E234" s="38">
        <v>84.449996999999996</v>
      </c>
      <c r="F234" s="48">
        <v>84.449996999999996</v>
      </c>
      <c r="G234" s="42">
        <v>7.3060982999999996E-2</v>
      </c>
      <c r="H234" s="41">
        <v>0.77176752299999996</v>
      </c>
      <c r="I234" s="1"/>
      <c r="J234" s="1"/>
      <c r="K234" s="1"/>
      <c r="L234" s="1"/>
    </row>
    <row r="235" spans="1:12" ht="14.4">
      <c r="A235" s="36">
        <v>44524</v>
      </c>
      <c r="B235" s="37">
        <v>85.150002000000001</v>
      </c>
      <c r="C235" s="37">
        <v>87.300003000000004</v>
      </c>
      <c r="D235" s="37">
        <v>81.550003000000004</v>
      </c>
      <c r="E235" s="38">
        <v>82.849997999999999</v>
      </c>
      <c r="F235" s="48">
        <v>82.849997999999999</v>
      </c>
      <c r="G235" s="42">
        <v>-1.9127887999999999E-2</v>
      </c>
      <c r="H235" s="41">
        <v>0.59064619200000001</v>
      </c>
      <c r="I235" s="1"/>
      <c r="J235" s="1"/>
      <c r="K235" s="1"/>
      <c r="L235" s="1"/>
    </row>
    <row r="236" spans="1:12" ht="14.4">
      <c r="A236" s="36">
        <v>44525</v>
      </c>
      <c r="B236" s="37">
        <v>82.5</v>
      </c>
      <c r="C236" s="37">
        <v>83.400002000000001</v>
      </c>
      <c r="D236" s="37">
        <v>80.300003000000004</v>
      </c>
      <c r="E236" s="38">
        <v>80.900002000000001</v>
      </c>
      <c r="F236" s="48">
        <v>80.900002000000001</v>
      </c>
      <c r="G236" s="42">
        <v>-2.3817871000000001E-2</v>
      </c>
      <c r="H236" s="41">
        <v>0.36990488500000002</v>
      </c>
      <c r="I236" s="1"/>
      <c r="J236" s="1"/>
      <c r="K236" s="1"/>
      <c r="L236" s="1"/>
    </row>
    <row r="237" spans="1:12" ht="14.4">
      <c r="A237" s="36">
        <v>44526</v>
      </c>
      <c r="B237" s="37">
        <v>78.25</v>
      </c>
      <c r="C237" s="37">
        <v>79.400002000000001</v>
      </c>
      <c r="D237" s="37">
        <v>74.25</v>
      </c>
      <c r="E237" s="38">
        <v>75.449996999999996</v>
      </c>
      <c r="F237" s="48">
        <v>75.449996999999996</v>
      </c>
      <c r="G237" s="42">
        <v>-6.9743703000000004E-2</v>
      </c>
      <c r="H237" s="41">
        <v>-0.2470406</v>
      </c>
      <c r="I237" s="1"/>
      <c r="J237" s="1"/>
      <c r="K237" s="1"/>
      <c r="L237" s="1"/>
    </row>
    <row r="238" spans="1:12" ht="14.4">
      <c r="A238" s="36">
        <v>44529</v>
      </c>
      <c r="B238" s="37">
        <v>72.099997999999999</v>
      </c>
      <c r="C238" s="37">
        <v>73</v>
      </c>
      <c r="D238" s="37">
        <v>69.5</v>
      </c>
      <c r="E238" s="38">
        <v>70.75</v>
      </c>
      <c r="F238" s="48">
        <v>70.75</v>
      </c>
      <c r="G238" s="42">
        <v>-6.4317608999999998E-2</v>
      </c>
      <c r="H238" s="41">
        <v>-0.77908450200000001</v>
      </c>
      <c r="I238" s="1"/>
      <c r="J238" s="1"/>
      <c r="K238" s="1"/>
      <c r="L238" s="1"/>
    </row>
    <row r="239" spans="1:12" ht="14.4">
      <c r="A239" s="36">
        <v>44530</v>
      </c>
      <c r="B239" s="37">
        <v>70.099997999999999</v>
      </c>
      <c r="C239" s="37">
        <v>73.25</v>
      </c>
      <c r="D239" s="37">
        <v>69.050003000000004</v>
      </c>
      <c r="E239" s="38">
        <v>70.099997999999999</v>
      </c>
      <c r="F239" s="48">
        <v>70.099997999999999</v>
      </c>
      <c r="G239" s="42">
        <v>-9.2297709999999995E-3</v>
      </c>
      <c r="H239" s="41">
        <v>-0.85266531499999998</v>
      </c>
      <c r="I239" s="1"/>
      <c r="J239" s="1"/>
      <c r="K239" s="1"/>
      <c r="L239" s="1"/>
    </row>
    <row r="240" spans="1:12" ht="14.4">
      <c r="A240" s="43">
        <v>44531</v>
      </c>
      <c r="B240" s="37">
        <v>70.949996999999996</v>
      </c>
      <c r="C240" s="37">
        <v>72.150002000000001</v>
      </c>
      <c r="D240" s="37">
        <v>69.25</v>
      </c>
      <c r="E240" s="38">
        <v>71.150002000000001</v>
      </c>
      <c r="F240" s="48">
        <v>71.150002000000001</v>
      </c>
      <c r="G240" s="42">
        <v>1.4867587E-2</v>
      </c>
      <c r="H240" s="41">
        <v>-0.73380391499999997</v>
      </c>
      <c r="I240" s="1"/>
      <c r="J240" s="1"/>
      <c r="K240" s="1"/>
      <c r="L240" s="1"/>
    </row>
    <row r="241" spans="1:12" ht="14.4">
      <c r="A241" s="43">
        <v>44532</v>
      </c>
      <c r="B241" s="37">
        <v>71.199996999999996</v>
      </c>
      <c r="C241" s="37">
        <v>72.400002000000001</v>
      </c>
      <c r="D241" s="37">
        <v>70.199996999999996</v>
      </c>
      <c r="E241" s="38">
        <v>71.400002000000001</v>
      </c>
      <c r="F241" s="48">
        <v>71.400002000000001</v>
      </c>
      <c r="G241" s="42">
        <v>3.5075449999999999E-3</v>
      </c>
      <c r="H241" s="41">
        <v>-0.70550368900000004</v>
      </c>
      <c r="I241" s="1"/>
      <c r="J241" s="1"/>
      <c r="K241" s="1"/>
      <c r="L241" s="1"/>
    </row>
    <row r="242" spans="1:12" ht="14.4">
      <c r="A242" s="43">
        <v>44533</v>
      </c>
      <c r="B242" s="37">
        <v>71.400002000000001</v>
      </c>
      <c r="C242" s="37">
        <v>72.25</v>
      </c>
      <c r="D242" s="37">
        <v>70.199996999999996</v>
      </c>
      <c r="E242" s="38">
        <v>71.300003000000004</v>
      </c>
      <c r="F242" s="48">
        <v>71.300003000000004</v>
      </c>
      <c r="G242" s="42">
        <v>-1.401528E-3</v>
      </c>
      <c r="H242" s="41">
        <v>-0.71682366600000003</v>
      </c>
      <c r="I242" s="1"/>
      <c r="J242" s="1"/>
      <c r="K242" s="1"/>
      <c r="L242" s="1"/>
    </row>
    <row r="243" spans="1:12" ht="14.4">
      <c r="A243" s="43">
        <v>44536</v>
      </c>
      <c r="B243" s="37">
        <v>70.849997999999999</v>
      </c>
      <c r="C243" s="37">
        <v>71.699996999999996</v>
      </c>
      <c r="D243" s="37">
        <v>68.099997999999999</v>
      </c>
      <c r="E243" s="38">
        <v>68.849997999999999</v>
      </c>
      <c r="F243" s="48">
        <v>68.849997999999999</v>
      </c>
      <c r="G243" s="42">
        <v>-3.4966173000000003E-2</v>
      </c>
      <c r="H243" s="41">
        <v>-0.99416644399999998</v>
      </c>
      <c r="I243" s="1"/>
      <c r="J243" s="1"/>
      <c r="K243" s="1"/>
      <c r="L243" s="1"/>
    </row>
    <row r="244" spans="1:12" ht="14.4">
      <c r="A244" s="43">
        <v>44537</v>
      </c>
      <c r="B244" s="37">
        <v>69.400002000000001</v>
      </c>
      <c r="C244" s="37">
        <v>70.349997999999999</v>
      </c>
      <c r="D244" s="37">
        <v>67.849997999999999</v>
      </c>
      <c r="E244" s="38">
        <v>68.449996999999996</v>
      </c>
      <c r="F244" s="48">
        <v>68.449996999999996</v>
      </c>
      <c r="G244" s="42">
        <v>-5.826688E-3</v>
      </c>
      <c r="H244" s="41">
        <v>-1.0394469180000001</v>
      </c>
      <c r="I244" s="1"/>
      <c r="J244" s="1"/>
      <c r="K244" s="1"/>
      <c r="L244" s="1"/>
    </row>
    <row r="245" spans="1:12" ht="14.4">
      <c r="A245" s="43">
        <v>44538</v>
      </c>
      <c r="B245" s="37">
        <v>66.150002000000001</v>
      </c>
      <c r="C245" s="37">
        <v>69.300003000000004</v>
      </c>
      <c r="D245" s="37">
        <v>66.150002000000001</v>
      </c>
      <c r="E245" s="38">
        <v>67.75</v>
      </c>
      <c r="F245" s="48">
        <v>67.75</v>
      </c>
      <c r="G245" s="42">
        <v>-1.0279048000000001E-2</v>
      </c>
      <c r="H245" s="41">
        <v>-1.11868721</v>
      </c>
      <c r="I245" s="1"/>
      <c r="J245" s="1"/>
      <c r="K245" s="1"/>
      <c r="L245" s="1"/>
    </row>
    <row r="246" spans="1:12" ht="14.4">
      <c r="A246" s="43">
        <v>44539</v>
      </c>
      <c r="B246" s="37">
        <v>68</v>
      </c>
      <c r="C246" s="37">
        <v>71.650002000000001</v>
      </c>
      <c r="D246" s="37">
        <v>68</v>
      </c>
      <c r="E246" s="38">
        <v>70.449996999999996</v>
      </c>
      <c r="F246" s="48">
        <v>70.449996999999996</v>
      </c>
      <c r="G246" s="42">
        <v>3.9078736000000003E-2</v>
      </c>
      <c r="H246" s="41">
        <v>-0.81304511300000004</v>
      </c>
      <c r="I246" s="1"/>
      <c r="J246" s="1"/>
      <c r="K246" s="1"/>
      <c r="L246" s="1"/>
    </row>
    <row r="247" spans="1:12" ht="14.4">
      <c r="A247" s="36">
        <v>44540</v>
      </c>
      <c r="B247" s="37">
        <v>69.849997999999999</v>
      </c>
      <c r="C247" s="37">
        <v>70.75</v>
      </c>
      <c r="D247" s="37">
        <v>69.099997999999999</v>
      </c>
      <c r="E247" s="38">
        <v>70.349997999999999</v>
      </c>
      <c r="F247" s="50">
        <v>70.349997999999999</v>
      </c>
      <c r="G247" s="42">
        <v>-1.4204409999999999E-3</v>
      </c>
      <c r="H247" s="41">
        <v>-0.82436509000000002</v>
      </c>
      <c r="I247" s="1"/>
      <c r="J247" s="1"/>
      <c r="K247" s="1"/>
      <c r="L247" s="1"/>
    </row>
    <row r="248" spans="1:12" ht="13.2">
      <c r="F248" s="46"/>
      <c r="G248" s="46"/>
      <c r="H248" s="46"/>
    </row>
    <row r="249" spans="1:12" ht="13.2">
      <c r="F249" s="46"/>
      <c r="G249" s="46"/>
      <c r="H249" s="46"/>
    </row>
    <row r="250" spans="1:12" ht="13.2">
      <c r="F250" s="46"/>
      <c r="G250" s="46"/>
      <c r="H250" s="46"/>
    </row>
    <row r="251" spans="1:12" ht="13.2">
      <c r="F251" s="46"/>
      <c r="G251" s="46"/>
      <c r="H251" s="46"/>
    </row>
    <row r="252" spans="1:12" ht="13.2">
      <c r="F252" s="46"/>
      <c r="G252" s="46"/>
      <c r="H252" s="46"/>
    </row>
    <row r="253" spans="1:12" ht="13.2">
      <c r="F253" s="46"/>
      <c r="G253" s="46"/>
      <c r="H253" s="46"/>
    </row>
    <row r="254" spans="1:12" ht="13.2">
      <c r="F254" s="46"/>
      <c r="G254" s="46"/>
      <c r="H254" s="46"/>
    </row>
    <row r="255" spans="1:12" ht="13.2">
      <c r="F255" s="46"/>
      <c r="G255" s="46"/>
      <c r="H255" s="46"/>
    </row>
    <row r="256" spans="1:12" ht="13.2">
      <c r="F256" s="46"/>
      <c r="G256" s="46"/>
      <c r="H256" s="46"/>
    </row>
    <row r="257" spans="6:8" ht="13.2">
      <c r="F257" s="46"/>
      <c r="G257" s="46"/>
      <c r="H257" s="46"/>
    </row>
    <row r="258" spans="6:8" ht="13.2">
      <c r="F258" s="46"/>
      <c r="G258" s="46"/>
      <c r="H258" s="46"/>
    </row>
    <row r="259" spans="6:8" ht="13.2">
      <c r="F259" s="46"/>
      <c r="G259" s="46"/>
      <c r="H259" s="46"/>
    </row>
    <row r="260" spans="6:8" ht="13.2">
      <c r="F260" s="46"/>
      <c r="G260" s="46"/>
      <c r="H260" s="46"/>
    </row>
    <row r="261" spans="6:8" ht="13.2">
      <c r="F261" s="46"/>
      <c r="G261" s="46"/>
      <c r="H261" s="46"/>
    </row>
    <row r="262" spans="6:8" ht="13.2">
      <c r="F262" s="46"/>
      <c r="G262" s="46"/>
      <c r="H262" s="46"/>
    </row>
    <row r="263" spans="6:8" ht="13.2">
      <c r="F263" s="46"/>
      <c r="G263" s="46"/>
      <c r="H263" s="46"/>
    </row>
    <row r="264" spans="6:8" ht="13.2">
      <c r="F264" s="46"/>
      <c r="G264" s="46"/>
      <c r="H264" s="46"/>
    </row>
    <row r="265" spans="6:8" ht="13.2">
      <c r="F265" s="46"/>
      <c r="G265" s="46"/>
      <c r="H265" s="46"/>
    </row>
    <row r="266" spans="6:8" ht="13.2">
      <c r="F266" s="46"/>
      <c r="G266" s="46"/>
      <c r="H266" s="46"/>
    </row>
    <row r="267" spans="6:8" ht="13.2">
      <c r="F267" s="46"/>
      <c r="G267" s="46"/>
      <c r="H267" s="46"/>
    </row>
    <row r="268" spans="6:8" ht="13.2">
      <c r="F268" s="46"/>
      <c r="G268" s="46"/>
      <c r="H268" s="46"/>
    </row>
    <row r="269" spans="6:8" ht="13.2">
      <c r="F269" s="46"/>
      <c r="G269" s="46"/>
      <c r="H269" s="46"/>
    </row>
    <row r="270" spans="6:8" ht="13.2">
      <c r="F270" s="46"/>
      <c r="G270" s="46"/>
      <c r="H270" s="46"/>
    </row>
    <row r="271" spans="6:8" ht="13.2">
      <c r="F271" s="46"/>
      <c r="G271" s="46"/>
      <c r="H271" s="46"/>
    </row>
    <row r="272" spans="6:8" ht="13.2">
      <c r="F272" s="46"/>
      <c r="G272" s="46"/>
      <c r="H272" s="46"/>
    </row>
    <row r="273" spans="6:8" ht="13.2">
      <c r="F273" s="46"/>
      <c r="G273" s="46"/>
      <c r="H273" s="46"/>
    </row>
    <row r="274" spans="6:8" ht="13.2">
      <c r="F274" s="46"/>
      <c r="G274" s="46"/>
      <c r="H274" s="46"/>
    </row>
    <row r="275" spans="6:8" ht="13.2">
      <c r="F275" s="46"/>
      <c r="G275" s="46"/>
      <c r="H275" s="46"/>
    </row>
    <row r="276" spans="6:8" ht="13.2">
      <c r="F276" s="46"/>
      <c r="G276" s="46"/>
      <c r="H276" s="46"/>
    </row>
    <row r="277" spans="6:8" ht="13.2">
      <c r="F277" s="46"/>
      <c r="G277" s="46"/>
      <c r="H277" s="46"/>
    </row>
    <row r="278" spans="6:8" ht="13.2">
      <c r="F278" s="46"/>
      <c r="G278" s="46"/>
      <c r="H278" s="46"/>
    </row>
    <row r="279" spans="6:8" ht="13.2">
      <c r="F279" s="46"/>
      <c r="G279" s="46"/>
      <c r="H279" s="46"/>
    </row>
    <row r="280" spans="6:8" ht="13.2">
      <c r="F280" s="46"/>
      <c r="G280" s="46"/>
      <c r="H280" s="46"/>
    </row>
    <row r="281" spans="6:8" ht="13.2">
      <c r="F281" s="46"/>
      <c r="G281" s="46"/>
      <c r="H281" s="46"/>
    </row>
    <row r="282" spans="6:8" ht="13.2">
      <c r="F282" s="46"/>
      <c r="G282" s="46"/>
      <c r="H282" s="46"/>
    </row>
    <row r="283" spans="6:8" ht="13.2">
      <c r="F283" s="46"/>
      <c r="G283" s="46"/>
      <c r="H283" s="46"/>
    </row>
    <row r="284" spans="6:8" ht="13.2">
      <c r="F284" s="46"/>
      <c r="G284" s="46"/>
      <c r="H284" s="46"/>
    </row>
    <row r="285" spans="6:8" ht="13.2">
      <c r="F285" s="46"/>
      <c r="G285" s="46"/>
      <c r="H285" s="46"/>
    </row>
    <row r="286" spans="6:8" ht="13.2">
      <c r="F286" s="46"/>
      <c r="G286" s="46"/>
      <c r="H286" s="46"/>
    </row>
    <row r="287" spans="6:8" ht="13.2">
      <c r="F287" s="46"/>
      <c r="G287" s="46"/>
      <c r="H287" s="46"/>
    </row>
    <row r="288" spans="6:8" ht="13.2">
      <c r="F288" s="46"/>
      <c r="G288" s="46"/>
      <c r="H288" s="46"/>
    </row>
    <row r="289" spans="6:8" ht="13.2">
      <c r="F289" s="46"/>
      <c r="G289" s="46"/>
      <c r="H289" s="46"/>
    </row>
    <row r="290" spans="6:8" ht="13.2">
      <c r="F290" s="46"/>
      <c r="G290" s="46"/>
      <c r="H290" s="46"/>
    </row>
    <row r="291" spans="6:8" ht="13.2">
      <c r="F291" s="46"/>
      <c r="G291" s="46"/>
      <c r="H291" s="46"/>
    </row>
    <row r="292" spans="6:8" ht="13.2">
      <c r="F292" s="46"/>
      <c r="G292" s="46"/>
      <c r="H292" s="46"/>
    </row>
    <row r="293" spans="6:8" ht="13.2">
      <c r="F293" s="46"/>
      <c r="G293" s="46"/>
      <c r="H293" s="46"/>
    </row>
    <row r="294" spans="6:8" ht="13.2">
      <c r="F294" s="46"/>
      <c r="G294" s="46"/>
      <c r="H294" s="46"/>
    </row>
    <row r="295" spans="6:8" ht="13.2">
      <c r="F295" s="46"/>
      <c r="G295" s="46"/>
      <c r="H295" s="46"/>
    </row>
    <row r="296" spans="6:8" ht="13.2">
      <c r="F296" s="46"/>
      <c r="G296" s="46"/>
      <c r="H296" s="46"/>
    </row>
    <row r="297" spans="6:8" ht="13.2">
      <c r="F297" s="46"/>
      <c r="G297" s="46"/>
      <c r="H297" s="46"/>
    </row>
    <row r="298" spans="6:8" ht="13.2">
      <c r="F298" s="46"/>
      <c r="G298" s="46"/>
      <c r="H298" s="46"/>
    </row>
    <row r="299" spans="6:8" ht="13.2">
      <c r="F299" s="46"/>
      <c r="G299" s="46"/>
      <c r="H299" s="46"/>
    </row>
    <row r="300" spans="6:8" ht="13.2">
      <c r="F300" s="46"/>
      <c r="G300" s="46"/>
      <c r="H300" s="46"/>
    </row>
    <row r="301" spans="6:8" ht="13.2">
      <c r="F301" s="46"/>
      <c r="G301" s="46"/>
      <c r="H301" s="46"/>
    </row>
    <row r="302" spans="6:8" ht="13.2">
      <c r="F302" s="46"/>
      <c r="G302" s="46"/>
      <c r="H302" s="46"/>
    </row>
    <row r="303" spans="6:8" ht="13.2">
      <c r="F303" s="46"/>
      <c r="G303" s="46"/>
      <c r="H303" s="46"/>
    </row>
    <row r="304" spans="6:8" ht="13.2">
      <c r="F304" s="46"/>
      <c r="G304" s="46"/>
      <c r="H304" s="46"/>
    </row>
    <row r="305" spans="6:8" ht="13.2">
      <c r="F305" s="46"/>
      <c r="G305" s="46"/>
      <c r="H305" s="46"/>
    </row>
    <row r="306" spans="6:8" ht="13.2">
      <c r="F306" s="46"/>
      <c r="G306" s="46"/>
      <c r="H306" s="46"/>
    </row>
    <row r="307" spans="6:8" ht="13.2">
      <c r="F307" s="46"/>
      <c r="G307" s="46"/>
      <c r="H307" s="46"/>
    </row>
    <row r="308" spans="6:8" ht="13.2">
      <c r="F308" s="46"/>
      <c r="G308" s="46"/>
      <c r="H308" s="46"/>
    </row>
    <row r="309" spans="6:8" ht="13.2">
      <c r="F309" s="46"/>
      <c r="G309" s="46"/>
      <c r="H309" s="46"/>
    </row>
    <row r="310" spans="6:8" ht="13.2">
      <c r="F310" s="46"/>
      <c r="G310" s="46"/>
      <c r="H310" s="46"/>
    </row>
    <row r="311" spans="6:8" ht="13.2">
      <c r="F311" s="46"/>
      <c r="G311" s="46"/>
      <c r="H311" s="46"/>
    </row>
    <row r="312" spans="6:8" ht="13.2">
      <c r="F312" s="46"/>
      <c r="G312" s="46"/>
      <c r="H312" s="46"/>
    </row>
    <row r="313" spans="6:8" ht="13.2">
      <c r="F313" s="46"/>
      <c r="G313" s="46"/>
      <c r="H313" s="46"/>
    </row>
    <row r="314" spans="6:8" ht="13.2">
      <c r="F314" s="46"/>
      <c r="G314" s="46"/>
      <c r="H314" s="46"/>
    </row>
    <row r="315" spans="6:8" ht="13.2">
      <c r="F315" s="46"/>
      <c r="G315" s="46"/>
      <c r="H315" s="46"/>
    </row>
    <row r="316" spans="6:8" ht="13.2">
      <c r="F316" s="46"/>
      <c r="G316" s="46"/>
      <c r="H316" s="46"/>
    </row>
    <row r="317" spans="6:8" ht="13.2">
      <c r="F317" s="46"/>
      <c r="G317" s="46"/>
      <c r="H317" s="46"/>
    </row>
    <row r="318" spans="6:8" ht="13.2">
      <c r="F318" s="46"/>
      <c r="G318" s="46"/>
      <c r="H318" s="46"/>
    </row>
    <row r="319" spans="6:8" ht="13.2">
      <c r="F319" s="46"/>
      <c r="G319" s="46"/>
      <c r="H319" s="46"/>
    </row>
    <row r="320" spans="6:8" ht="13.2">
      <c r="F320" s="46"/>
      <c r="G320" s="46"/>
      <c r="H320" s="46"/>
    </row>
    <row r="321" spans="6:8" ht="13.2">
      <c r="F321" s="46"/>
      <c r="G321" s="46"/>
      <c r="H321" s="46"/>
    </row>
    <row r="322" spans="6:8" ht="13.2">
      <c r="F322" s="46"/>
      <c r="G322" s="46"/>
      <c r="H322" s="46"/>
    </row>
    <row r="323" spans="6:8" ht="13.2">
      <c r="F323" s="46"/>
      <c r="G323" s="46"/>
      <c r="H323" s="46"/>
    </row>
    <row r="324" spans="6:8" ht="13.2">
      <c r="F324" s="46"/>
      <c r="G324" s="46"/>
      <c r="H324" s="46"/>
    </row>
    <row r="325" spans="6:8" ht="13.2">
      <c r="F325" s="46"/>
      <c r="G325" s="46"/>
      <c r="H325" s="46"/>
    </row>
    <row r="326" spans="6:8" ht="13.2">
      <c r="F326" s="46"/>
      <c r="G326" s="46"/>
      <c r="H326" s="46"/>
    </row>
    <row r="327" spans="6:8" ht="13.2">
      <c r="F327" s="46"/>
      <c r="G327" s="46"/>
      <c r="H327" s="46"/>
    </row>
    <row r="328" spans="6:8" ht="13.2">
      <c r="F328" s="46"/>
      <c r="G328" s="46"/>
      <c r="H328" s="46"/>
    </row>
    <row r="329" spans="6:8" ht="13.2">
      <c r="F329" s="46"/>
      <c r="G329" s="46"/>
      <c r="H329" s="46"/>
    </row>
    <row r="330" spans="6:8" ht="13.2">
      <c r="F330" s="46"/>
      <c r="G330" s="46"/>
      <c r="H330" s="46"/>
    </row>
    <row r="331" spans="6:8" ht="13.2">
      <c r="F331" s="46"/>
      <c r="G331" s="46"/>
      <c r="H331" s="46"/>
    </row>
    <row r="332" spans="6:8" ht="13.2">
      <c r="F332" s="46"/>
      <c r="G332" s="46"/>
      <c r="H332" s="46"/>
    </row>
    <row r="333" spans="6:8" ht="13.2">
      <c r="F333" s="46"/>
      <c r="G333" s="46"/>
      <c r="H333" s="46"/>
    </row>
    <row r="334" spans="6:8" ht="13.2">
      <c r="F334" s="46"/>
      <c r="G334" s="46"/>
      <c r="H334" s="46"/>
    </row>
    <row r="335" spans="6:8" ht="13.2">
      <c r="F335" s="46"/>
      <c r="G335" s="46"/>
      <c r="H335" s="46"/>
    </row>
    <row r="336" spans="6:8" ht="13.2">
      <c r="F336" s="46"/>
      <c r="G336" s="46"/>
      <c r="H336" s="46"/>
    </row>
    <row r="337" spans="6:8" ht="13.2">
      <c r="F337" s="46"/>
      <c r="G337" s="46"/>
      <c r="H337" s="46"/>
    </row>
    <row r="338" spans="6:8" ht="13.2">
      <c r="F338" s="46"/>
      <c r="G338" s="46"/>
      <c r="H338" s="46"/>
    </row>
    <row r="339" spans="6:8" ht="13.2">
      <c r="F339" s="46"/>
      <c r="G339" s="46"/>
      <c r="H339" s="46"/>
    </row>
    <row r="340" spans="6:8" ht="13.2">
      <c r="F340" s="46"/>
      <c r="G340" s="46"/>
      <c r="H340" s="46"/>
    </row>
    <row r="341" spans="6:8" ht="13.2">
      <c r="F341" s="46"/>
      <c r="G341" s="46"/>
      <c r="H341" s="46"/>
    </row>
    <row r="342" spans="6:8" ht="13.2">
      <c r="F342" s="46"/>
      <c r="G342" s="46"/>
      <c r="H342" s="46"/>
    </row>
    <row r="343" spans="6:8" ht="13.2">
      <c r="F343" s="46"/>
      <c r="G343" s="46"/>
      <c r="H343" s="46"/>
    </row>
    <row r="344" spans="6:8" ht="13.2">
      <c r="F344" s="46"/>
      <c r="G344" s="46"/>
      <c r="H344" s="46"/>
    </row>
    <row r="345" spans="6:8" ht="13.2">
      <c r="F345" s="46"/>
      <c r="G345" s="46"/>
      <c r="H345" s="46"/>
    </row>
    <row r="346" spans="6:8" ht="13.2">
      <c r="F346" s="46"/>
      <c r="G346" s="46"/>
      <c r="H346" s="46"/>
    </row>
    <row r="347" spans="6:8" ht="13.2">
      <c r="F347" s="46"/>
      <c r="G347" s="46"/>
      <c r="H347" s="46"/>
    </row>
    <row r="348" spans="6:8" ht="13.2">
      <c r="F348" s="46"/>
      <c r="G348" s="46"/>
      <c r="H348" s="46"/>
    </row>
    <row r="349" spans="6:8" ht="13.2">
      <c r="F349" s="46"/>
      <c r="G349" s="46"/>
      <c r="H349" s="46"/>
    </row>
    <row r="350" spans="6:8" ht="13.2">
      <c r="F350" s="46"/>
      <c r="G350" s="46"/>
      <c r="H350" s="46"/>
    </row>
    <row r="351" spans="6:8" ht="13.2">
      <c r="F351" s="46"/>
      <c r="G351" s="46"/>
      <c r="H351" s="46"/>
    </row>
    <row r="352" spans="6:8" ht="13.2">
      <c r="F352" s="46"/>
      <c r="G352" s="46"/>
      <c r="H352" s="46"/>
    </row>
    <row r="353" spans="6:8" ht="13.2">
      <c r="F353" s="46"/>
      <c r="G353" s="46"/>
      <c r="H353" s="46"/>
    </row>
    <row r="354" spans="6:8" ht="13.2">
      <c r="F354" s="46"/>
      <c r="G354" s="46"/>
      <c r="H354" s="46"/>
    </row>
    <row r="355" spans="6:8" ht="13.2">
      <c r="F355" s="46"/>
      <c r="G355" s="46"/>
      <c r="H355" s="46"/>
    </row>
    <row r="356" spans="6:8" ht="13.2">
      <c r="F356" s="46"/>
      <c r="G356" s="46"/>
      <c r="H356" s="46"/>
    </row>
    <row r="357" spans="6:8" ht="13.2">
      <c r="F357" s="46"/>
      <c r="G357" s="46"/>
      <c r="H357" s="46"/>
    </row>
    <row r="358" spans="6:8" ht="13.2">
      <c r="F358" s="46"/>
      <c r="G358" s="46"/>
      <c r="H358" s="46"/>
    </row>
    <row r="359" spans="6:8" ht="13.2">
      <c r="F359" s="46"/>
      <c r="G359" s="46"/>
      <c r="H359" s="46"/>
    </row>
    <row r="360" spans="6:8" ht="13.2">
      <c r="F360" s="46"/>
      <c r="G360" s="46"/>
      <c r="H360" s="46"/>
    </row>
    <row r="361" spans="6:8" ht="13.2">
      <c r="F361" s="46"/>
      <c r="G361" s="46"/>
      <c r="H361" s="46"/>
    </row>
    <row r="362" spans="6:8" ht="13.2">
      <c r="F362" s="46"/>
      <c r="G362" s="46"/>
      <c r="H362" s="46"/>
    </row>
    <row r="363" spans="6:8" ht="13.2">
      <c r="F363" s="46"/>
      <c r="G363" s="46"/>
      <c r="H363" s="46"/>
    </row>
    <row r="364" spans="6:8" ht="13.2">
      <c r="F364" s="46"/>
      <c r="G364" s="46"/>
      <c r="H364" s="46"/>
    </row>
    <row r="365" spans="6:8" ht="13.2">
      <c r="F365" s="46"/>
      <c r="G365" s="46"/>
      <c r="H365" s="46"/>
    </row>
    <row r="366" spans="6:8" ht="13.2">
      <c r="F366" s="46"/>
      <c r="G366" s="46"/>
      <c r="H366" s="46"/>
    </row>
    <row r="367" spans="6:8" ht="13.2">
      <c r="F367" s="46"/>
      <c r="G367" s="46"/>
      <c r="H367" s="46"/>
    </row>
    <row r="368" spans="6:8" ht="13.2">
      <c r="F368" s="46"/>
      <c r="G368" s="46"/>
      <c r="H368" s="46"/>
    </row>
    <row r="369" spans="6:8" ht="13.2">
      <c r="F369" s="46"/>
      <c r="G369" s="46"/>
      <c r="H369" s="46"/>
    </row>
    <row r="370" spans="6:8" ht="13.2">
      <c r="F370" s="46"/>
      <c r="G370" s="46"/>
      <c r="H370" s="46"/>
    </row>
    <row r="371" spans="6:8" ht="13.2">
      <c r="F371" s="46"/>
      <c r="G371" s="46"/>
      <c r="H371" s="46"/>
    </row>
    <row r="372" spans="6:8" ht="13.2">
      <c r="F372" s="46"/>
      <c r="G372" s="46"/>
      <c r="H372" s="46"/>
    </row>
    <row r="373" spans="6:8" ht="13.2">
      <c r="F373" s="46"/>
      <c r="G373" s="46"/>
      <c r="H373" s="46"/>
    </row>
    <row r="374" spans="6:8" ht="13.2">
      <c r="F374" s="46"/>
      <c r="G374" s="46"/>
      <c r="H374" s="46"/>
    </row>
    <row r="375" spans="6:8" ht="13.2">
      <c r="F375" s="46"/>
      <c r="G375" s="46"/>
      <c r="H375" s="46"/>
    </row>
    <row r="376" spans="6:8" ht="13.2">
      <c r="F376" s="46"/>
      <c r="G376" s="46"/>
      <c r="H376" s="46"/>
    </row>
    <row r="377" spans="6:8" ht="13.2">
      <c r="F377" s="46"/>
      <c r="G377" s="46"/>
      <c r="H377" s="46"/>
    </row>
    <row r="378" spans="6:8" ht="13.2">
      <c r="F378" s="46"/>
      <c r="G378" s="46"/>
      <c r="H378" s="46"/>
    </row>
    <row r="379" spans="6:8" ht="13.2">
      <c r="F379" s="46"/>
      <c r="G379" s="46"/>
      <c r="H379" s="46"/>
    </row>
    <row r="380" spans="6:8" ht="13.2">
      <c r="F380" s="46"/>
      <c r="G380" s="46"/>
      <c r="H380" s="46"/>
    </row>
    <row r="381" spans="6:8" ht="13.2">
      <c r="F381" s="46"/>
      <c r="G381" s="46"/>
      <c r="H381" s="46"/>
    </row>
    <row r="382" spans="6:8" ht="13.2">
      <c r="F382" s="46"/>
      <c r="G382" s="46"/>
      <c r="H382" s="46"/>
    </row>
    <row r="383" spans="6:8" ht="13.2">
      <c r="F383" s="46"/>
      <c r="G383" s="46"/>
      <c r="H383" s="46"/>
    </row>
    <row r="384" spans="6:8" ht="13.2">
      <c r="F384" s="46"/>
      <c r="G384" s="46"/>
      <c r="H384" s="46"/>
    </row>
    <row r="385" spans="6:8" ht="13.2">
      <c r="F385" s="46"/>
      <c r="G385" s="46"/>
      <c r="H385" s="46"/>
    </row>
    <row r="386" spans="6:8" ht="13.2">
      <c r="F386" s="46"/>
      <c r="G386" s="46"/>
      <c r="H386" s="46"/>
    </row>
    <row r="387" spans="6:8" ht="13.2">
      <c r="F387" s="46"/>
      <c r="G387" s="46"/>
      <c r="H387" s="46"/>
    </row>
    <row r="388" spans="6:8" ht="13.2">
      <c r="F388" s="46"/>
      <c r="G388" s="46"/>
      <c r="H388" s="46"/>
    </row>
    <row r="389" spans="6:8" ht="13.2">
      <c r="F389" s="46"/>
      <c r="G389" s="46"/>
      <c r="H389" s="46"/>
    </row>
    <row r="390" spans="6:8" ht="13.2">
      <c r="F390" s="46"/>
      <c r="G390" s="46"/>
      <c r="H390" s="46"/>
    </row>
    <row r="391" spans="6:8" ht="13.2">
      <c r="F391" s="46"/>
      <c r="G391" s="46"/>
      <c r="H391" s="46"/>
    </row>
    <row r="392" spans="6:8" ht="13.2">
      <c r="F392" s="46"/>
      <c r="G392" s="46"/>
      <c r="H392" s="46"/>
    </row>
    <row r="393" spans="6:8" ht="13.2">
      <c r="F393" s="46"/>
      <c r="G393" s="46"/>
      <c r="H393" s="46"/>
    </row>
    <row r="394" spans="6:8" ht="13.2">
      <c r="F394" s="46"/>
      <c r="G394" s="46"/>
      <c r="H394" s="46"/>
    </row>
    <row r="395" spans="6:8" ht="13.2">
      <c r="F395" s="46"/>
      <c r="G395" s="46"/>
      <c r="H395" s="46"/>
    </row>
    <row r="396" spans="6:8" ht="13.2">
      <c r="F396" s="46"/>
      <c r="G396" s="46"/>
      <c r="H396" s="46"/>
    </row>
    <row r="397" spans="6:8" ht="13.2">
      <c r="F397" s="46"/>
      <c r="G397" s="46"/>
      <c r="H397" s="46"/>
    </row>
    <row r="398" spans="6:8" ht="13.2">
      <c r="F398" s="46"/>
      <c r="G398" s="46"/>
      <c r="H398" s="46"/>
    </row>
    <row r="399" spans="6:8" ht="13.2">
      <c r="F399" s="46"/>
      <c r="G399" s="46"/>
      <c r="H399" s="46"/>
    </row>
    <row r="400" spans="6:8" ht="13.2">
      <c r="F400" s="46"/>
      <c r="G400" s="46"/>
      <c r="H400" s="46"/>
    </row>
    <row r="401" spans="6:8" ht="13.2">
      <c r="F401" s="46"/>
      <c r="G401" s="46"/>
      <c r="H401" s="46"/>
    </row>
    <row r="402" spans="6:8" ht="13.2">
      <c r="F402" s="46"/>
      <c r="G402" s="46"/>
      <c r="H402" s="46"/>
    </row>
    <row r="403" spans="6:8" ht="13.2">
      <c r="F403" s="46"/>
      <c r="G403" s="46"/>
      <c r="H403" s="46"/>
    </row>
    <row r="404" spans="6:8" ht="13.2">
      <c r="F404" s="46"/>
      <c r="G404" s="46"/>
      <c r="H404" s="46"/>
    </row>
    <row r="405" spans="6:8" ht="13.2">
      <c r="F405" s="46"/>
      <c r="G405" s="46"/>
      <c r="H405" s="46"/>
    </row>
    <row r="406" spans="6:8" ht="13.2">
      <c r="F406" s="46"/>
      <c r="G406" s="46"/>
      <c r="H406" s="46"/>
    </row>
    <row r="407" spans="6:8" ht="13.2">
      <c r="F407" s="46"/>
      <c r="G407" s="46"/>
      <c r="H407" s="46"/>
    </row>
    <row r="408" spans="6:8" ht="13.2">
      <c r="F408" s="46"/>
      <c r="G408" s="46"/>
      <c r="H408" s="46"/>
    </row>
    <row r="409" spans="6:8" ht="13.2">
      <c r="F409" s="46"/>
      <c r="G409" s="46"/>
      <c r="H409" s="46"/>
    </row>
    <row r="410" spans="6:8" ht="13.2">
      <c r="F410" s="46"/>
      <c r="G410" s="46"/>
      <c r="H410" s="46"/>
    </row>
    <row r="411" spans="6:8" ht="13.2">
      <c r="F411" s="46"/>
      <c r="G411" s="46"/>
      <c r="H411" s="46"/>
    </row>
    <row r="412" spans="6:8" ht="13.2">
      <c r="F412" s="46"/>
      <c r="G412" s="46"/>
      <c r="H412" s="46"/>
    </row>
    <row r="413" spans="6:8" ht="13.2">
      <c r="F413" s="46"/>
      <c r="G413" s="46"/>
      <c r="H413" s="46"/>
    </row>
    <row r="414" spans="6:8" ht="13.2">
      <c r="F414" s="46"/>
      <c r="G414" s="46"/>
      <c r="H414" s="46"/>
    </row>
    <row r="415" spans="6:8" ht="13.2">
      <c r="F415" s="46"/>
      <c r="G415" s="46"/>
      <c r="H415" s="46"/>
    </row>
    <row r="416" spans="6:8" ht="13.2">
      <c r="F416" s="46"/>
      <c r="G416" s="46"/>
      <c r="H416" s="46"/>
    </row>
    <row r="417" spans="6:8" ht="13.2">
      <c r="F417" s="46"/>
      <c r="G417" s="46"/>
      <c r="H417" s="46"/>
    </row>
    <row r="418" spans="6:8" ht="13.2">
      <c r="F418" s="46"/>
      <c r="G418" s="46"/>
      <c r="H418" s="46"/>
    </row>
    <row r="419" spans="6:8" ht="13.2">
      <c r="F419" s="46"/>
      <c r="G419" s="46"/>
      <c r="H419" s="46"/>
    </row>
    <row r="420" spans="6:8" ht="13.2">
      <c r="F420" s="46"/>
      <c r="G420" s="46"/>
      <c r="H420" s="46"/>
    </row>
    <row r="421" spans="6:8" ht="13.2">
      <c r="F421" s="46"/>
      <c r="G421" s="46"/>
      <c r="H421" s="46"/>
    </row>
    <row r="422" spans="6:8" ht="13.2">
      <c r="F422" s="46"/>
      <c r="G422" s="46"/>
      <c r="H422" s="46"/>
    </row>
    <row r="423" spans="6:8" ht="13.2">
      <c r="F423" s="46"/>
      <c r="G423" s="46"/>
      <c r="H423" s="46"/>
    </row>
    <row r="424" spans="6:8" ht="13.2">
      <c r="F424" s="46"/>
      <c r="G424" s="46"/>
      <c r="H424" s="46"/>
    </row>
    <row r="425" spans="6:8" ht="13.2">
      <c r="F425" s="46"/>
      <c r="G425" s="46"/>
      <c r="H425" s="46"/>
    </row>
    <row r="426" spans="6:8" ht="13.2">
      <c r="F426" s="46"/>
      <c r="G426" s="46"/>
      <c r="H426" s="46"/>
    </row>
    <row r="427" spans="6:8" ht="13.2">
      <c r="F427" s="46"/>
      <c r="G427" s="46"/>
      <c r="H427" s="46"/>
    </row>
    <row r="428" spans="6:8" ht="13.2">
      <c r="F428" s="46"/>
      <c r="G428" s="46"/>
      <c r="H428" s="46"/>
    </row>
    <row r="429" spans="6:8" ht="13.2">
      <c r="F429" s="46"/>
      <c r="G429" s="46"/>
      <c r="H429" s="46"/>
    </row>
    <row r="430" spans="6:8" ht="13.2">
      <c r="F430" s="46"/>
      <c r="G430" s="46"/>
      <c r="H430" s="46"/>
    </row>
    <row r="431" spans="6:8" ht="13.2">
      <c r="F431" s="46"/>
      <c r="G431" s="46"/>
      <c r="H431" s="46"/>
    </row>
    <row r="432" spans="6:8" ht="13.2">
      <c r="F432" s="46"/>
      <c r="G432" s="46"/>
      <c r="H432" s="46"/>
    </row>
    <row r="433" spans="6:8" ht="13.2">
      <c r="F433" s="46"/>
      <c r="G433" s="46"/>
      <c r="H433" s="46"/>
    </row>
    <row r="434" spans="6:8" ht="13.2">
      <c r="F434" s="46"/>
      <c r="G434" s="46"/>
      <c r="H434" s="46"/>
    </row>
    <row r="435" spans="6:8" ht="13.2">
      <c r="F435" s="46"/>
      <c r="G435" s="46"/>
      <c r="H435" s="46"/>
    </row>
    <row r="436" spans="6:8" ht="13.2">
      <c r="F436" s="46"/>
      <c r="G436" s="46"/>
      <c r="H436" s="46"/>
    </row>
    <row r="437" spans="6:8" ht="13.2">
      <c r="F437" s="46"/>
      <c r="G437" s="46"/>
      <c r="H437" s="46"/>
    </row>
    <row r="438" spans="6:8" ht="13.2">
      <c r="F438" s="46"/>
      <c r="G438" s="46"/>
      <c r="H438" s="46"/>
    </row>
    <row r="439" spans="6:8" ht="13.2">
      <c r="F439" s="46"/>
      <c r="G439" s="46"/>
      <c r="H439" s="46"/>
    </row>
    <row r="440" spans="6:8" ht="13.2">
      <c r="F440" s="46"/>
      <c r="G440" s="46"/>
      <c r="H440" s="46"/>
    </row>
    <row r="441" spans="6:8" ht="13.2">
      <c r="F441" s="46"/>
      <c r="G441" s="46"/>
      <c r="H441" s="46"/>
    </row>
    <row r="442" spans="6:8" ht="13.2">
      <c r="F442" s="46"/>
      <c r="G442" s="46"/>
      <c r="H442" s="46"/>
    </row>
    <row r="443" spans="6:8" ht="13.2">
      <c r="F443" s="46"/>
      <c r="G443" s="46"/>
      <c r="H443" s="46"/>
    </row>
    <row r="444" spans="6:8" ht="13.2">
      <c r="F444" s="46"/>
      <c r="G444" s="46"/>
      <c r="H444" s="46"/>
    </row>
    <row r="445" spans="6:8" ht="13.2">
      <c r="F445" s="46"/>
      <c r="G445" s="46"/>
      <c r="H445" s="46"/>
    </row>
    <row r="446" spans="6:8" ht="13.2">
      <c r="F446" s="46"/>
      <c r="G446" s="46"/>
      <c r="H446" s="46"/>
    </row>
    <row r="447" spans="6:8" ht="13.2">
      <c r="F447" s="46"/>
      <c r="G447" s="46"/>
      <c r="H447" s="46"/>
    </row>
    <row r="448" spans="6:8" ht="13.2">
      <c r="F448" s="46"/>
      <c r="G448" s="46"/>
      <c r="H448" s="46"/>
    </row>
    <row r="449" spans="6:8" ht="13.2">
      <c r="F449" s="46"/>
      <c r="G449" s="46"/>
      <c r="H449" s="46"/>
    </row>
    <row r="450" spans="6:8" ht="13.2">
      <c r="F450" s="46"/>
      <c r="G450" s="46"/>
      <c r="H450" s="46"/>
    </row>
    <row r="451" spans="6:8" ht="13.2">
      <c r="F451" s="46"/>
      <c r="G451" s="46"/>
      <c r="H451" s="46"/>
    </row>
    <row r="452" spans="6:8" ht="13.2">
      <c r="F452" s="46"/>
      <c r="G452" s="46"/>
      <c r="H452" s="46"/>
    </row>
    <row r="453" spans="6:8" ht="13.2">
      <c r="F453" s="46"/>
      <c r="G453" s="46"/>
      <c r="H453" s="46"/>
    </row>
    <row r="454" spans="6:8" ht="13.2">
      <c r="F454" s="46"/>
      <c r="G454" s="46"/>
      <c r="H454" s="46"/>
    </row>
    <row r="455" spans="6:8" ht="13.2">
      <c r="F455" s="46"/>
      <c r="G455" s="46"/>
      <c r="H455" s="46"/>
    </row>
    <row r="456" spans="6:8" ht="13.2">
      <c r="F456" s="46"/>
      <c r="G456" s="46"/>
      <c r="H456" s="46"/>
    </row>
    <row r="457" spans="6:8" ht="13.2">
      <c r="F457" s="46"/>
      <c r="G457" s="46"/>
      <c r="H457" s="46"/>
    </row>
    <row r="458" spans="6:8" ht="13.2">
      <c r="F458" s="46"/>
      <c r="G458" s="46"/>
      <c r="H458" s="46"/>
    </row>
    <row r="459" spans="6:8" ht="13.2">
      <c r="F459" s="46"/>
      <c r="G459" s="46"/>
      <c r="H459" s="46"/>
    </row>
    <row r="460" spans="6:8" ht="13.2">
      <c r="F460" s="46"/>
      <c r="G460" s="46"/>
      <c r="H460" s="46"/>
    </row>
    <row r="461" spans="6:8" ht="13.2">
      <c r="F461" s="46"/>
      <c r="G461" s="46"/>
      <c r="H461" s="46"/>
    </row>
    <row r="462" spans="6:8" ht="13.2">
      <c r="F462" s="46"/>
      <c r="G462" s="46"/>
      <c r="H462" s="46"/>
    </row>
    <row r="463" spans="6:8" ht="13.2">
      <c r="F463" s="46"/>
      <c r="G463" s="46"/>
      <c r="H463" s="46"/>
    </row>
    <row r="464" spans="6:8" ht="13.2">
      <c r="F464" s="46"/>
      <c r="G464" s="46"/>
      <c r="H464" s="46"/>
    </row>
    <row r="465" spans="6:8" ht="13.2">
      <c r="F465" s="46"/>
      <c r="G465" s="46"/>
      <c r="H465" s="46"/>
    </row>
    <row r="466" spans="6:8" ht="13.2">
      <c r="F466" s="46"/>
      <c r="G466" s="46"/>
      <c r="H466" s="46"/>
    </row>
    <row r="467" spans="6:8" ht="13.2">
      <c r="F467" s="46"/>
      <c r="G467" s="46"/>
      <c r="H467" s="46"/>
    </row>
    <row r="468" spans="6:8" ht="13.2">
      <c r="F468" s="46"/>
      <c r="G468" s="46"/>
      <c r="H468" s="46"/>
    </row>
    <row r="469" spans="6:8" ht="13.2">
      <c r="F469" s="46"/>
      <c r="G469" s="46"/>
      <c r="H469" s="46"/>
    </row>
    <row r="470" spans="6:8" ht="13.2">
      <c r="F470" s="46"/>
      <c r="G470" s="46"/>
      <c r="H470" s="46"/>
    </row>
    <row r="471" spans="6:8" ht="13.2">
      <c r="F471" s="46"/>
      <c r="G471" s="46"/>
      <c r="H471" s="46"/>
    </row>
    <row r="472" spans="6:8" ht="13.2">
      <c r="F472" s="46"/>
      <c r="G472" s="46"/>
      <c r="H472" s="46"/>
    </row>
    <row r="473" spans="6:8" ht="13.2">
      <c r="F473" s="46"/>
      <c r="G473" s="46"/>
      <c r="H473" s="46"/>
    </row>
    <row r="474" spans="6:8" ht="13.2">
      <c r="F474" s="46"/>
      <c r="G474" s="46"/>
      <c r="H474" s="46"/>
    </row>
    <row r="475" spans="6:8" ht="13.2">
      <c r="F475" s="46"/>
      <c r="G475" s="46"/>
      <c r="H475" s="46"/>
    </row>
    <row r="476" spans="6:8" ht="13.2">
      <c r="F476" s="46"/>
      <c r="G476" s="46"/>
      <c r="H476" s="46"/>
    </row>
    <row r="477" spans="6:8" ht="13.2">
      <c r="F477" s="46"/>
      <c r="G477" s="46"/>
      <c r="H477" s="46"/>
    </row>
    <row r="478" spans="6:8" ht="13.2">
      <c r="F478" s="46"/>
      <c r="G478" s="46"/>
      <c r="H478" s="46"/>
    </row>
    <row r="479" spans="6:8" ht="13.2">
      <c r="F479" s="46"/>
      <c r="G479" s="46"/>
      <c r="H479" s="46"/>
    </row>
    <row r="480" spans="6:8" ht="13.2">
      <c r="F480" s="46"/>
      <c r="G480" s="46"/>
      <c r="H480" s="46"/>
    </row>
    <row r="481" spans="6:8" ht="13.2">
      <c r="F481" s="46"/>
      <c r="G481" s="46"/>
      <c r="H481" s="46"/>
    </row>
    <row r="482" spans="6:8" ht="13.2">
      <c r="F482" s="46"/>
      <c r="G482" s="46"/>
      <c r="H482" s="46"/>
    </row>
    <row r="483" spans="6:8" ht="13.2">
      <c r="F483" s="46"/>
      <c r="G483" s="46"/>
      <c r="H483" s="46"/>
    </row>
    <row r="484" spans="6:8" ht="13.2">
      <c r="F484" s="46"/>
      <c r="G484" s="46"/>
      <c r="H484" s="46"/>
    </row>
    <row r="485" spans="6:8" ht="13.2">
      <c r="F485" s="46"/>
      <c r="G485" s="46"/>
      <c r="H485" s="46"/>
    </row>
    <row r="486" spans="6:8" ht="13.2">
      <c r="F486" s="46"/>
      <c r="G486" s="46"/>
      <c r="H486" s="46"/>
    </row>
    <row r="487" spans="6:8" ht="13.2">
      <c r="F487" s="46"/>
      <c r="G487" s="46"/>
      <c r="H487" s="46"/>
    </row>
    <row r="488" spans="6:8" ht="13.2">
      <c r="F488" s="46"/>
      <c r="G488" s="46"/>
      <c r="H488" s="46"/>
    </row>
    <row r="489" spans="6:8" ht="13.2">
      <c r="F489" s="46"/>
      <c r="G489" s="46"/>
      <c r="H489" s="46"/>
    </row>
    <row r="490" spans="6:8" ht="13.2">
      <c r="F490" s="46"/>
      <c r="G490" s="46"/>
      <c r="H490" s="46"/>
    </row>
    <row r="491" spans="6:8" ht="13.2">
      <c r="F491" s="46"/>
      <c r="G491" s="46"/>
      <c r="H491" s="46"/>
    </row>
    <row r="492" spans="6:8" ht="13.2">
      <c r="F492" s="46"/>
      <c r="G492" s="46"/>
      <c r="H492" s="46"/>
    </row>
    <row r="493" spans="6:8" ht="13.2">
      <c r="F493" s="46"/>
      <c r="G493" s="46"/>
      <c r="H493" s="46"/>
    </row>
    <row r="494" spans="6:8" ht="13.2">
      <c r="F494" s="46"/>
      <c r="G494" s="46"/>
      <c r="H494" s="46"/>
    </row>
    <row r="495" spans="6:8" ht="13.2">
      <c r="F495" s="46"/>
      <c r="G495" s="46"/>
      <c r="H495" s="46"/>
    </row>
    <row r="496" spans="6:8" ht="13.2">
      <c r="F496" s="46"/>
      <c r="G496" s="46"/>
      <c r="H496" s="46"/>
    </row>
    <row r="497" spans="6:8" ht="13.2">
      <c r="F497" s="46"/>
      <c r="G497" s="46"/>
      <c r="H497" s="46"/>
    </row>
    <row r="498" spans="6:8" ht="13.2">
      <c r="F498" s="46"/>
      <c r="G498" s="46"/>
      <c r="H498" s="46"/>
    </row>
    <row r="499" spans="6:8" ht="13.2">
      <c r="F499" s="46"/>
      <c r="G499" s="46"/>
      <c r="H499" s="46"/>
    </row>
    <row r="500" spans="6:8" ht="13.2">
      <c r="F500" s="46"/>
      <c r="G500" s="46"/>
      <c r="H500" s="46"/>
    </row>
    <row r="501" spans="6:8" ht="13.2">
      <c r="F501" s="46"/>
      <c r="G501" s="46"/>
      <c r="H501" s="46"/>
    </row>
    <row r="502" spans="6:8" ht="13.2">
      <c r="F502" s="46"/>
      <c r="G502" s="46"/>
      <c r="H502" s="46"/>
    </row>
    <row r="503" spans="6:8" ht="13.2">
      <c r="F503" s="46"/>
      <c r="G503" s="46"/>
      <c r="H503" s="46"/>
    </row>
    <row r="504" spans="6:8" ht="13.2">
      <c r="F504" s="46"/>
      <c r="G504" s="46"/>
      <c r="H504" s="46"/>
    </row>
    <row r="505" spans="6:8" ht="13.2">
      <c r="F505" s="46"/>
      <c r="G505" s="46"/>
      <c r="H505" s="46"/>
    </row>
    <row r="506" spans="6:8" ht="13.2">
      <c r="F506" s="46"/>
      <c r="G506" s="46"/>
      <c r="H506" s="46"/>
    </row>
    <row r="507" spans="6:8" ht="13.2">
      <c r="F507" s="46"/>
      <c r="G507" s="46"/>
      <c r="H507" s="46"/>
    </row>
    <row r="508" spans="6:8" ht="13.2">
      <c r="F508" s="46"/>
      <c r="G508" s="46"/>
      <c r="H508" s="46"/>
    </row>
    <row r="509" spans="6:8" ht="13.2">
      <c r="F509" s="46"/>
      <c r="G509" s="46"/>
      <c r="H509" s="46"/>
    </row>
    <row r="510" spans="6:8" ht="13.2">
      <c r="F510" s="46"/>
      <c r="G510" s="46"/>
      <c r="H510" s="46"/>
    </row>
    <row r="511" spans="6:8" ht="13.2">
      <c r="F511" s="46"/>
      <c r="G511" s="46"/>
      <c r="H511" s="46"/>
    </row>
    <row r="512" spans="6:8" ht="13.2">
      <c r="F512" s="46"/>
      <c r="G512" s="46"/>
      <c r="H512" s="46"/>
    </row>
    <row r="513" spans="6:8" ht="13.2">
      <c r="F513" s="46"/>
      <c r="G513" s="46"/>
      <c r="H513" s="46"/>
    </row>
    <row r="514" spans="6:8" ht="13.2">
      <c r="F514" s="46"/>
      <c r="G514" s="46"/>
      <c r="H514" s="46"/>
    </row>
    <row r="515" spans="6:8" ht="13.2">
      <c r="F515" s="46"/>
      <c r="G515" s="46"/>
      <c r="H515" s="46"/>
    </row>
    <row r="516" spans="6:8" ht="13.2">
      <c r="F516" s="46"/>
      <c r="G516" s="46"/>
      <c r="H516" s="46"/>
    </row>
    <row r="517" spans="6:8" ht="13.2">
      <c r="F517" s="46"/>
      <c r="G517" s="46"/>
      <c r="H517" s="46"/>
    </row>
    <row r="518" spans="6:8" ht="13.2">
      <c r="F518" s="46"/>
      <c r="G518" s="46"/>
      <c r="H518" s="46"/>
    </row>
    <row r="519" spans="6:8" ht="13.2">
      <c r="F519" s="46"/>
      <c r="G519" s="46"/>
      <c r="H519" s="46"/>
    </row>
    <row r="520" spans="6:8" ht="13.2">
      <c r="F520" s="46"/>
      <c r="G520" s="46"/>
      <c r="H520" s="46"/>
    </row>
    <row r="521" spans="6:8" ht="13.2">
      <c r="F521" s="46"/>
      <c r="G521" s="46"/>
      <c r="H521" s="46"/>
    </row>
    <row r="522" spans="6:8" ht="13.2">
      <c r="F522" s="46"/>
      <c r="G522" s="46"/>
      <c r="H522" s="46"/>
    </row>
    <row r="523" spans="6:8" ht="13.2">
      <c r="F523" s="46"/>
      <c r="G523" s="46"/>
      <c r="H523" s="46"/>
    </row>
    <row r="524" spans="6:8" ht="13.2">
      <c r="F524" s="46"/>
      <c r="G524" s="46"/>
      <c r="H524" s="46"/>
    </row>
    <row r="525" spans="6:8" ht="13.2">
      <c r="F525" s="46"/>
      <c r="G525" s="46"/>
      <c r="H525" s="46"/>
    </row>
    <row r="526" spans="6:8" ht="13.2">
      <c r="F526" s="46"/>
      <c r="G526" s="46"/>
      <c r="H526" s="46"/>
    </row>
    <row r="527" spans="6:8" ht="13.2">
      <c r="F527" s="46"/>
      <c r="G527" s="46"/>
      <c r="H527" s="46"/>
    </row>
    <row r="528" spans="6:8" ht="13.2">
      <c r="F528" s="46"/>
      <c r="G528" s="46"/>
      <c r="H528" s="46"/>
    </row>
    <row r="529" spans="6:8" ht="13.2">
      <c r="F529" s="46"/>
      <c r="G529" s="46"/>
      <c r="H529" s="46"/>
    </row>
    <row r="530" spans="6:8" ht="13.2">
      <c r="F530" s="46"/>
      <c r="G530" s="46"/>
      <c r="H530" s="46"/>
    </row>
    <row r="531" spans="6:8" ht="13.2">
      <c r="F531" s="46"/>
      <c r="G531" s="46"/>
      <c r="H531" s="46"/>
    </row>
    <row r="532" spans="6:8" ht="13.2">
      <c r="F532" s="46"/>
      <c r="G532" s="46"/>
      <c r="H532" s="46"/>
    </row>
    <row r="533" spans="6:8" ht="13.2">
      <c r="F533" s="46"/>
      <c r="G533" s="46"/>
      <c r="H533" s="46"/>
    </row>
    <row r="534" spans="6:8" ht="13.2">
      <c r="F534" s="46"/>
      <c r="G534" s="46"/>
      <c r="H534" s="46"/>
    </row>
    <row r="535" spans="6:8" ht="13.2">
      <c r="F535" s="46"/>
      <c r="G535" s="46"/>
      <c r="H535" s="46"/>
    </row>
    <row r="536" spans="6:8" ht="13.2">
      <c r="F536" s="46"/>
      <c r="G536" s="46"/>
      <c r="H536" s="46"/>
    </row>
    <row r="537" spans="6:8" ht="13.2">
      <c r="F537" s="46"/>
      <c r="G537" s="46"/>
      <c r="H537" s="46"/>
    </row>
    <row r="538" spans="6:8" ht="13.2">
      <c r="F538" s="46"/>
      <c r="G538" s="46"/>
      <c r="H538" s="46"/>
    </row>
    <row r="539" spans="6:8" ht="13.2">
      <c r="F539" s="46"/>
      <c r="G539" s="46"/>
      <c r="H539" s="46"/>
    </row>
    <row r="540" spans="6:8" ht="13.2">
      <c r="F540" s="46"/>
      <c r="G540" s="46"/>
      <c r="H540" s="46"/>
    </row>
    <row r="541" spans="6:8" ht="13.2">
      <c r="F541" s="46"/>
      <c r="G541" s="46"/>
      <c r="H541" s="46"/>
    </row>
    <row r="542" spans="6:8" ht="13.2">
      <c r="F542" s="46"/>
      <c r="G542" s="46"/>
      <c r="H542" s="46"/>
    </row>
    <row r="543" spans="6:8" ht="13.2">
      <c r="F543" s="46"/>
      <c r="G543" s="46"/>
      <c r="H543" s="46"/>
    </row>
    <row r="544" spans="6:8" ht="13.2">
      <c r="F544" s="46"/>
      <c r="G544" s="46"/>
      <c r="H544" s="46"/>
    </row>
    <row r="545" spans="6:8" ht="13.2">
      <c r="F545" s="46"/>
      <c r="G545" s="46"/>
      <c r="H545" s="46"/>
    </row>
    <row r="546" spans="6:8" ht="13.2">
      <c r="F546" s="46"/>
      <c r="G546" s="46"/>
      <c r="H546" s="46"/>
    </row>
    <row r="547" spans="6:8" ht="13.2">
      <c r="F547" s="46"/>
      <c r="G547" s="46"/>
      <c r="H547" s="46"/>
    </row>
    <row r="548" spans="6:8" ht="13.2">
      <c r="F548" s="46"/>
      <c r="G548" s="46"/>
      <c r="H548" s="46"/>
    </row>
    <row r="549" spans="6:8" ht="13.2">
      <c r="F549" s="46"/>
      <c r="G549" s="46"/>
      <c r="H549" s="46"/>
    </row>
    <row r="550" spans="6:8" ht="13.2">
      <c r="F550" s="46"/>
      <c r="G550" s="46"/>
      <c r="H550" s="46"/>
    </row>
    <row r="551" spans="6:8" ht="13.2">
      <c r="F551" s="46"/>
      <c r="G551" s="46"/>
      <c r="H551" s="46"/>
    </row>
    <row r="552" spans="6:8" ht="13.2">
      <c r="F552" s="46"/>
      <c r="G552" s="46"/>
      <c r="H552" s="46"/>
    </row>
    <row r="553" spans="6:8" ht="13.2">
      <c r="F553" s="46"/>
      <c r="G553" s="46"/>
      <c r="H553" s="46"/>
    </row>
    <row r="554" spans="6:8" ht="13.2">
      <c r="F554" s="46"/>
      <c r="G554" s="46"/>
      <c r="H554" s="46"/>
    </row>
    <row r="555" spans="6:8" ht="13.2">
      <c r="F555" s="46"/>
      <c r="G555" s="46"/>
      <c r="H555" s="46"/>
    </row>
    <row r="556" spans="6:8" ht="13.2">
      <c r="F556" s="46"/>
      <c r="G556" s="46"/>
      <c r="H556" s="46"/>
    </row>
    <row r="557" spans="6:8" ht="13.2">
      <c r="F557" s="46"/>
      <c r="G557" s="46"/>
      <c r="H557" s="46"/>
    </row>
    <row r="558" spans="6:8" ht="13.2">
      <c r="F558" s="46"/>
      <c r="G558" s="46"/>
      <c r="H558" s="46"/>
    </row>
    <row r="559" spans="6:8" ht="13.2">
      <c r="F559" s="46"/>
      <c r="G559" s="46"/>
      <c r="H559" s="46"/>
    </row>
    <row r="560" spans="6:8" ht="13.2">
      <c r="F560" s="46"/>
      <c r="G560" s="46"/>
      <c r="H560" s="46"/>
    </row>
    <row r="561" spans="6:8" ht="13.2">
      <c r="F561" s="46"/>
      <c r="G561" s="46"/>
      <c r="H561" s="46"/>
    </row>
    <row r="562" spans="6:8" ht="13.2">
      <c r="F562" s="46"/>
      <c r="G562" s="46"/>
      <c r="H562" s="46"/>
    </row>
    <row r="563" spans="6:8" ht="13.2">
      <c r="F563" s="46"/>
      <c r="G563" s="46"/>
      <c r="H563" s="46"/>
    </row>
    <row r="564" spans="6:8" ht="13.2">
      <c r="F564" s="46"/>
      <c r="G564" s="46"/>
      <c r="H564" s="46"/>
    </row>
    <row r="565" spans="6:8" ht="13.2">
      <c r="F565" s="46"/>
      <c r="G565" s="46"/>
      <c r="H565" s="46"/>
    </row>
    <row r="566" spans="6:8" ht="13.2">
      <c r="F566" s="46"/>
      <c r="G566" s="46"/>
      <c r="H566" s="46"/>
    </row>
    <row r="567" spans="6:8" ht="13.2">
      <c r="F567" s="46"/>
      <c r="G567" s="46"/>
      <c r="H567" s="46"/>
    </row>
    <row r="568" spans="6:8" ht="13.2">
      <c r="F568" s="46"/>
      <c r="G568" s="46"/>
      <c r="H568" s="46"/>
    </row>
    <row r="569" spans="6:8" ht="13.2">
      <c r="F569" s="46"/>
      <c r="G569" s="46"/>
      <c r="H569" s="46"/>
    </row>
    <row r="570" spans="6:8" ht="13.2">
      <c r="F570" s="46"/>
      <c r="G570" s="46"/>
      <c r="H570" s="46"/>
    </row>
    <row r="571" spans="6:8" ht="13.2">
      <c r="F571" s="46"/>
      <c r="G571" s="46"/>
      <c r="H571" s="46"/>
    </row>
    <row r="572" spans="6:8" ht="13.2">
      <c r="F572" s="46"/>
      <c r="G572" s="46"/>
      <c r="H572" s="46"/>
    </row>
    <row r="573" spans="6:8" ht="13.2">
      <c r="F573" s="46"/>
      <c r="G573" s="46"/>
      <c r="H573" s="46"/>
    </row>
    <row r="574" spans="6:8" ht="13.2">
      <c r="F574" s="46"/>
      <c r="G574" s="46"/>
      <c r="H574" s="46"/>
    </row>
    <row r="575" spans="6:8" ht="13.2">
      <c r="F575" s="46"/>
      <c r="G575" s="46"/>
      <c r="H575" s="46"/>
    </row>
    <row r="576" spans="6:8" ht="13.2">
      <c r="F576" s="46"/>
      <c r="G576" s="46"/>
      <c r="H576" s="46"/>
    </row>
    <row r="577" spans="6:8" ht="13.2">
      <c r="F577" s="46"/>
      <c r="G577" s="46"/>
      <c r="H577" s="46"/>
    </row>
    <row r="578" spans="6:8" ht="13.2">
      <c r="F578" s="46"/>
      <c r="G578" s="46"/>
      <c r="H578" s="46"/>
    </row>
    <row r="579" spans="6:8" ht="13.2">
      <c r="F579" s="46"/>
      <c r="G579" s="46"/>
      <c r="H579" s="46"/>
    </row>
    <row r="580" spans="6:8" ht="13.2">
      <c r="F580" s="46"/>
      <c r="G580" s="46"/>
      <c r="H580" s="46"/>
    </row>
    <row r="581" spans="6:8" ht="13.2">
      <c r="F581" s="46"/>
      <c r="G581" s="46"/>
      <c r="H581" s="46"/>
    </row>
    <row r="582" spans="6:8" ht="13.2">
      <c r="F582" s="46"/>
      <c r="G582" s="46"/>
      <c r="H582" s="46"/>
    </row>
    <row r="583" spans="6:8" ht="13.2">
      <c r="F583" s="46"/>
      <c r="G583" s="46"/>
      <c r="H583" s="46"/>
    </row>
    <row r="584" spans="6:8" ht="13.2">
      <c r="F584" s="46"/>
      <c r="G584" s="46"/>
      <c r="H584" s="46"/>
    </row>
    <row r="585" spans="6:8" ht="13.2">
      <c r="F585" s="46"/>
      <c r="G585" s="46"/>
      <c r="H585" s="46"/>
    </row>
    <row r="586" spans="6:8" ht="13.2">
      <c r="F586" s="46"/>
      <c r="G586" s="46"/>
      <c r="H586" s="46"/>
    </row>
    <row r="587" spans="6:8" ht="13.2">
      <c r="F587" s="46"/>
      <c r="G587" s="46"/>
      <c r="H587" s="46"/>
    </row>
    <row r="588" spans="6:8" ht="13.2">
      <c r="F588" s="46"/>
      <c r="G588" s="46"/>
      <c r="H588" s="46"/>
    </row>
    <row r="589" spans="6:8" ht="13.2">
      <c r="F589" s="46"/>
      <c r="G589" s="46"/>
      <c r="H589" s="46"/>
    </row>
    <row r="590" spans="6:8" ht="13.2">
      <c r="F590" s="46"/>
      <c r="G590" s="46"/>
      <c r="H590" s="46"/>
    </row>
    <row r="591" spans="6:8" ht="13.2">
      <c r="F591" s="46"/>
      <c r="G591" s="46"/>
      <c r="H591" s="46"/>
    </row>
    <row r="592" spans="6:8" ht="13.2">
      <c r="F592" s="46"/>
      <c r="G592" s="46"/>
      <c r="H592" s="46"/>
    </row>
    <row r="593" spans="6:8" ht="13.2">
      <c r="F593" s="46"/>
      <c r="G593" s="46"/>
      <c r="H593" s="46"/>
    </row>
    <row r="594" spans="6:8" ht="13.2">
      <c r="F594" s="46"/>
      <c r="G594" s="46"/>
      <c r="H594" s="46"/>
    </row>
    <row r="595" spans="6:8" ht="13.2">
      <c r="F595" s="46"/>
      <c r="G595" s="46"/>
      <c r="H595" s="46"/>
    </row>
    <row r="596" spans="6:8" ht="13.2">
      <c r="F596" s="46"/>
      <c r="G596" s="46"/>
      <c r="H596" s="46"/>
    </row>
    <row r="597" spans="6:8" ht="13.2">
      <c r="F597" s="46"/>
      <c r="G597" s="46"/>
      <c r="H597" s="46"/>
    </row>
    <row r="598" spans="6:8" ht="13.2">
      <c r="F598" s="46"/>
      <c r="G598" s="46"/>
      <c r="H598" s="46"/>
    </row>
    <row r="599" spans="6:8" ht="13.2">
      <c r="F599" s="46"/>
      <c r="G599" s="46"/>
      <c r="H599" s="46"/>
    </row>
    <row r="600" spans="6:8" ht="13.2">
      <c r="F600" s="46"/>
      <c r="G600" s="46"/>
      <c r="H600" s="46"/>
    </row>
    <row r="601" spans="6:8" ht="13.2">
      <c r="F601" s="46"/>
      <c r="G601" s="46"/>
      <c r="H601" s="46"/>
    </row>
    <row r="602" spans="6:8" ht="13.2">
      <c r="F602" s="46"/>
      <c r="G602" s="46"/>
      <c r="H602" s="46"/>
    </row>
    <row r="603" spans="6:8" ht="13.2">
      <c r="F603" s="46"/>
      <c r="G603" s="46"/>
      <c r="H603" s="46"/>
    </row>
    <row r="604" spans="6:8" ht="13.2">
      <c r="F604" s="46"/>
      <c r="G604" s="46"/>
      <c r="H604" s="46"/>
    </row>
    <row r="605" spans="6:8" ht="13.2">
      <c r="F605" s="46"/>
      <c r="G605" s="46"/>
      <c r="H605" s="46"/>
    </row>
    <row r="606" spans="6:8" ht="13.2">
      <c r="F606" s="46"/>
      <c r="G606" s="46"/>
      <c r="H606" s="46"/>
    </row>
    <row r="607" spans="6:8" ht="13.2">
      <c r="F607" s="46"/>
      <c r="G607" s="46"/>
      <c r="H607" s="46"/>
    </row>
    <row r="608" spans="6:8" ht="13.2">
      <c r="F608" s="46"/>
      <c r="G608" s="46"/>
      <c r="H608" s="46"/>
    </row>
    <row r="609" spans="6:8" ht="13.2">
      <c r="F609" s="46"/>
      <c r="G609" s="46"/>
      <c r="H609" s="46"/>
    </row>
    <row r="610" spans="6:8" ht="13.2">
      <c r="F610" s="46"/>
      <c r="G610" s="46"/>
      <c r="H610" s="46"/>
    </row>
    <row r="611" spans="6:8" ht="13.2">
      <c r="F611" s="46"/>
      <c r="G611" s="46"/>
      <c r="H611" s="46"/>
    </row>
    <row r="612" spans="6:8" ht="13.2">
      <c r="F612" s="46"/>
      <c r="G612" s="46"/>
      <c r="H612" s="46"/>
    </row>
    <row r="613" spans="6:8" ht="13.2">
      <c r="F613" s="46"/>
      <c r="G613" s="46"/>
      <c r="H613" s="46"/>
    </row>
    <row r="614" spans="6:8" ht="13.2">
      <c r="F614" s="46"/>
      <c r="G614" s="46"/>
      <c r="H614" s="46"/>
    </row>
    <row r="615" spans="6:8" ht="13.2">
      <c r="F615" s="46"/>
      <c r="G615" s="46"/>
      <c r="H615" s="46"/>
    </row>
    <row r="616" spans="6:8" ht="13.2">
      <c r="F616" s="46"/>
      <c r="G616" s="46"/>
      <c r="H616" s="46"/>
    </row>
    <row r="617" spans="6:8" ht="13.2">
      <c r="F617" s="46"/>
      <c r="G617" s="46"/>
      <c r="H617" s="46"/>
    </row>
    <row r="618" spans="6:8" ht="13.2">
      <c r="F618" s="46"/>
      <c r="G618" s="46"/>
      <c r="H618" s="46"/>
    </row>
    <row r="619" spans="6:8" ht="13.2">
      <c r="F619" s="46"/>
      <c r="G619" s="46"/>
      <c r="H619" s="46"/>
    </row>
    <row r="620" spans="6:8" ht="13.2">
      <c r="F620" s="46"/>
      <c r="G620" s="46"/>
      <c r="H620" s="46"/>
    </row>
    <row r="621" spans="6:8" ht="13.2">
      <c r="F621" s="46"/>
      <c r="G621" s="46"/>
      <c r="H621" s="46"/>
    </row>
    <row r="622" spans="6:8" ht="13.2">
      <c r="F622" s="46"/>
      <c r="G622" s="46"/>
      <c r="H622" s="46"/>
    </row>
    <row r="623" spans="6:8" ht="13.2">
      <c r="F623" s="46"/>
      <c r="G623" s="46"/>
      <c r="H623" s="46"/>
    </row>
    <row r="624" spans="6:8" ht="13.2">
      <c r="F624" s="46"/>
      <c r="G624" s="46"/>
      <c r="H624" s="46"/>
    </row>
    <row r="625" spans="6:8" ht="13.2">
      <c r="F625" s="46"/>
      <c r="G625" s="46"/>
      <c r="H625" s="46"/>
    </row>
    <row r="626" spans="6:8" ht="13.2">
      <c r="F626" s="46"/>
      <c r="G626" s="46"/>
      <c r="H626" s="46"/>
    </row>
    <row r="627" spans="6:8" ht="13.2">
      <c r="F627" s="46"/>
      <c r="G627" s="46"/>
      <c r="H627" s="46"/>
    </row>
    <row r="628" spans="6:8" ht="13.2">
      <c r="F628" s="46"/>
      <c r="G628" s="46"/>
      <c r="H628" s="46"/>
    </row>
    <row r="629" spans="6:8" ht="13.2">
      <c r="F629" s="46"/>
      <c r="G629" s="46"/>
      <c r="H629" s="46"/>
    </row>
    <row r="630" spans="6:8" ht="13.2">
      <c r="F630" s="46"/>
      <c r="G630" s="46"/>
      <c r="H630" s="46"/>
    </row>
    <row r="631" spans="6:8" ht="13.2">
      <c r="F631" s="46"/>
      <c r="G631" s="46"/>
      <c r="H631" s="46"/>
    </row>
    <row r="632" spans="6:8" ht="13.2">
      <c r="F632" s="46"/>
      <c r="G632" s="46"/>
      <c r="H632" s="46"/>
    </row>
    <row r="633" spans="6:8" ht="13.2">
      <c r="F633" s="46"/>
      <c r="G633" s="46"/>
      <c r="H633" s="46"/>
    </row>
    <row r="634" spans="6:8" ht="13.2">
      <c r="F634" s="46"/>
      <c r="G634" s="46"/>
      <c r="H634" s="46"/>
    </row>
    <row r="635" spans="6:8" ht="13.2">
      <c r="F635" s="46"/>
      <c r="G635" s="46"/>
      <c r="H635" s="46"/>
    </row>
    <row r="636" spans="6:8" ht="13.2">
      <c r="F636" s="46"/>
      <c r="G636" s="46"/>
      <c r="H636" s="46"/>
    </row>
    <row r="637" spans="6:8" ht="13.2">
      <c r="F637" s="46"/>
      <c r="G637" s="46"/>
      <c r="H637" s="46"/>
    </row>
    <row r="638" spans="6:8" ht="13.2">
      <c r="F638" s="46"/>
      <c r="G638" s="46"/>
      <c r="H638" s="46"/>
    </row>
    <row r="639" spans="6:8" ht="13.2">
      <c r="F639" s="46"/>
      <c r="G639" s="46"/>
      <c r="H639" s="46"/>
    </row>
    <row r="640" spans="6:8" ht="13.2">
      <c r="F640" s="46"/>
      <c r="G640" s="46"/>
      <c r="H640" s="46"/>
    </row>
    <row r="641" spans="6:8" ht="13.2">
      <c r="F641" s="46"/>
      <c r="G641" s="46"/>
      <c r="H641" s="46"/>
    </row>
    <row r="642" spans="6:8" ht="13.2">
      <c r="F642" s="46"/>
      <c r="G642" s="46"/>
      <c r="H642" s="46"/>
    </row>
    <row r="643" spans="6:8" ht="13.2">
      <c r="F643" s="46"/>
      <c r="G643" s="46"/>
      <c r="H643" s="46"/>
    </row>
    <row r="644" spans="6:8" ht="13.2">
      <c r="F644" s="46"/>
      <c r="G644" s="46"/>
      <c r="H644" s="46"/>
    </row>
    <row r="645" spans="6:8" ht="13.2">
      <c r="F645" s="46"/>
      <c r="G645" s="46"/>
      <c r="H645" s="46"/>
    </row>
    <row r="646" spans="6:8" ht="13.2">
      <c r="F646" s="46"/>
      <c r="G646" s="46"/>
      <c r="H646" s="46"/>
    </row>
    <row r="647" spans="6:8" ht="13.2">
      <c r="F647" s="46"/>
      <c r="G647" s="46"/>
      <c r="H647" s="46"/>
    </row>
    <row r="648" spans="6:8" ht="13.2">
      <c r="F648" s="46"/>
      <c r="G648" s="46"/>
      <c r="H648" s="46"/>
    </row>
    <row r="649" spans="6:8" ht="13.2">
      <c r="F649" s="46"/>
      <c r="G649" s="46"/>
      <c r="H649" s="46"/>
    </row>
    <row r="650" spans="6:8" ht="13.2">
      <c r="F650" s="46"/>
      <c r="G650" s="46"/>
      <c r="H650" s="46"/>
    </row>
    <row r="651" spans="6:8" ht="13.2">
      <c r="F651" s="46"/>
      <c r="G651" s="46"/>
      <c r="H651" s="46"/>
    </row>
    <row r="652" spans="6:8" ht="13.2">
      <c r="F652" s="46"/>
      <c r="G652" s="46"/>
      <c r="H652" s="46"/>
    </row>
    <row r="653" spans="6:8" ht="13.2">
      <c r="F653" s="46"/>
      <c r="G653" s="46"/>
      <c r="H653" s="46"/>
    </row>
    <row r="654" spans="6:8" ht="13.2">
      <c r="F654" s="46"/>
      <c r="G654" s="46"/>
      <c r="H654" s="46"/>
    </row>
    <row r="655" spans="6:8" ht="13.2">
      <c r="F655" s="46"/>
      <c r="G655" s="46"/>
      <c r="H655" s="46"/>
    </row>
    <row r="656" spans="6:8" ht="13.2">
      <c r="F656" s="46"/>
      <c r="G656" s="46"/>
      <c r="H656" s="46"/>
    </row>
    <row r="657" spans="6:8" ht="13.2">
      <c r="F657" s="46"/>
      <c r="G657" s="46"/>
      <c r="H657" s="46"/>
    </row>
    <row r="658" spans="6:8" ht="13.2">
      <c r="F658" s="46"/>
      <c r="G658" s="46"/>
      <c r="H658" s="46"/>
    </row>
    <row r="659" spans="6:8" ht="13.2">
      <c r="F659" s="46"/>
      <c r="G659" s="46"/>
      <c r="H659" s="46"/>
    </row>
    <row r="660" spans="6:8" ht="13.2">
      <c r="F660" s="46"/>
      <c r="G660" s="46"/>
      <c r="H660" s="46"/>
    </row>
    <row r="661" spans="6:8" ht="13.2">
      <c r="F661" s="46"/>
      <c r="G661" s="46"/>
      <c r="H661" s="46"/>
    </row>
    <row r="662" spans="6:8" ht="13.2">
      <c r="F662" s="46"/>
      <c r="G662" s="46"/>
      <c r="H662" s="46"/>
    </row>
    <row r="663" spans="6:8" ht="13.2">
      <c r="F663" s="46"/>
      <c r="G663" s="46"/>
      <c r="H663" s="46"/>
    </row>
    <row r="664" spans="6:8" ht="13.2">
      <c r="F664" s="46"/>
      <c r="G664" s="46"/>
      <c r="H664" s="46"/>
    </row>
    <row r="665" spans="6:8" ht="13.2">
      <c r="F665" s="46"/>
      <c r="G665" s="46"/>
      <c r="H665" s="46"/>
    </row>
    <row r="666" spans="6:8" ht="13.2">
      <c r="F666" s="46"/>
      <c r="G666" s="46"/>
      <c r="H666" s="46"/>
    </row>
    <row r="667" spans="6:8" ht="13.2">
      <c r="F667" s="46"/>
      <c r="G667" s="46"/>
      <c r="H667" s="46"/>
    </row>
    <row r="668" spans="6:8" ht="13.2">
      <c r="F668" s="46"/>
      <c r="G668" s="46"/>
      <c r="H668" s="46"/>
    </row>
    <row r="669" spans="6:8" ht="13.2">
      <c r="F669" s="46"/>
      <c r="G669" s="46"/>
      <c r="H669" s="46"/>
    </row>
    <row r="670" spans="6:8" ht="13.2">
      <c r="F670" s="46"/>
      <c r="G670" s="46"/>
      <c r="H670" s="46"/>
    </row>
    <row r="671" spans="6:8" ht="13.2">
      <c r="F671" s="46"/>
      <c r="G671" s="46"/>
      <c r="H671" s="46"/>
    </row>
    <row r="672" spans="6:8" ht="13.2">
      <c r="F672" s="46"/>
      <c r="G672" s="46"/>
      <c r="H672" s="46"/>
    </row>
    <row r="673" spans="6:8" ht="13.2">
      <c r="F673" s="46"/>
      <c r="G673" s="46"/>
      <c r="H673" s="46"/>
    </row>
    <row r="674" spans="6:8" ht="13.2">
      <c r="F674" s="46"/>
      <c r="G674" s="46"/>
      <c r="H674" s="46"/>
    </row>
    <row r="675" spans="6:8" ht="13.2">
      <c r="F675" s="46"/>
      <c r="G675" s="46"/>
      <c r="H675" s="46"/>
    </row>
    <row r="676" spans="6:8" ht="13.2">
      <c r="F676" s="46"/>
      <c r="G676" s="46"/>
      <c r="H676" s="46"/>
    </row>
    <row r="677" spans="6:8" ht="13.2">
      <c r="F677" s="46"/>
      <c r="G677" s="46"/>
      <c r="H677" s="46"/>
    </row>
    <row r="678" spans="6:8" ht="13.2">
      <c r="F678" s="46"/>
      <c r="G678" s="46"/>
      <c r="H678" s="46"/>
    </row>
    <row r="679" spans="6:8" ht="13.2">
      <c r="F679" s="46"/>
      <c r="G679" s="46"/>
      <c r="H679" s="46"/>
    </row>
    <row r="680" spans="6:8" ht="13.2">
      <c r="F680" s="46"/>
      <c r="G680" s="46"/>
      <c r="H680" s="46"/>
    </row>
    <row r="681" spans="6:8" ht="13.2">
      <c r="F681" s="46"/>
      <c r="G681" s="46"/>
      <c r="H681" s="46"/>
    </row>
    <row r="682" spans="6:8" ht="13.2">
      <c r="F682" s="46"/>
      <c r="G682" s="46"/>
      <c r="H682" s="46"/>
    </row>
    <row r="683" spans="6:8" ht="13.2">
      <c r="F683" s="46"/>
      <c r="G683" s="46"/>
      <c r="H683" s="46"/>
    </row>
    <row r="684" spans="6:8" ht="13.2">
      <c r="F684" s="46"/>
      <c r="G684" s="46"/>
      <c r="H684" s="46"/>
    </row>
    <row r="685" spans="6:8" ht="13.2">
      <c r="F685" s="46"/>
      <c r="G685" s="46"/>
      <c r="H685" s="46"/>
    </row>
    <row r="686" spans="6:8" ht="13.2">
      <c r="F686" s="46"/>
      <c r="G686" s="46"/>
      <c r="H686" s="46"/>
    </row>
    <row r="687" spans="6:8" ht="13.2">
      <c r="F687" s="46"/>
      <c r="G687" s="46"/>
      <c r="H687" s="46"/>
    </row>
    <row r="688" spans="6:8" ht="13.2">
      <c r="F688" s="46"/>
      <c r="G688" s="46"/>
      <c r="H688" s="46"/>
    </row>
    <row r="689" spans="6:8" ht="13.2">
      <c r="F689" s="46"/>
      <c r="G689" s="46"/>
      <c r="H689" s="46"/>
    </row>
    <row r="690" spans="6:8" ht="13.2">
      <c r="F690" s="46"/>
      <c r="G690" s="46"/>
      <c r="H690" s="46"/>
    </row>
    <row r="691" spans="6:8" ht="13.2">
      <c r="F691" s="46"/>
      <c r="G691" s="46"/>
      <c r="H691" s="46"/>
    </row>
    <row r="692" spans="6:8" ht="13.2">
      <c r="F692" s="46"/>
      <c r="G692" s="46"/>
      <c r="H692" s="46"/>
    </row>
    <row r="693" spans="6:8" ht="13.2">
      <c r="F693" s="46"/>
      <c r="G693" s="46"/>
      <c r="H693" s="46"/>
    </row>
    <row r="694" spans="6:8" ht="13.2">
      <c r="F694" s="46"/>
      <c r="G694" s="46"/>
      <c r="H694" s="46"/>
    </row>
    <row r="695" spans="6:8" ht="13.2">
      <c r="F695" s="46"/>
      <c r="G695" s="46"/>
      <c r="H695" s="46"/>
    </row>
    <row r="696" spans="6:8" ht="13.2">
      <c r="F696" s="46"/>
      <c r="G696" s="46"/>
      <c r="H696" s="46"/>
    </row>
    <row r="697" spans="6:8" ht="13.2">
      <c r="F697" s="46"/>
      <c r="G697" s="46"/>
      <c r="H697" s="46"/>
    </row>
    <row r="698" spans="6:8" ht="13.2">
      <c r="F698" s="46"/>
      <c r="G698" s="46"/>
      <c r="H698" s="46"/>
    </row>
    <row r="699" spans="6:8" ht="13.2">
      <c r="F699" s="46"/>
      <c r="G699" s="46"/>
      <c r="H699" s="46"/>
    </row>
    <row r="700" spans="6:8" ht="13.2">
      <c r="F700" s="46"/>
      <c r="G700" s="46"/>
      <c r="H700" s="46"/>
    </row>
    <row r="701" spans="6:8" ht="13.2">
      <c r="F701" s="46"/>
      <c r="G701" s="46"/>
      <c r="H701" s="46"/>
    </row>
    <row r="702" spans="6:8" ht="13.2">
      <c r="F702" s="46"/>
      <c r="G702" s="46"/>
      <c r="H702" s="46"/>
    </row>
    <row r="703" spans="6:8" ht="13.2">
      <c r="F703" s="46"/>
      <c r="G703" s="46"/>
      <c r="H703" s="46"/>
    </row>
    <row r="704" spans="6:8" ht="13.2">
      <c r="F704" s="46"/>
      <c r="G704" s="46"/>
      <c r="H704" s="46"/>
    </row>
    <row r="705" spans="6:8" ht="13.2">
      <c r="F705" s="46"/>
      <c r="G705" s="46"/>
      <c r="H705" s="46"/>
    </row>
    <row r="706" spans="6:8" ht="13.2">
      <c r="F706" s="46"/>
      <c r="G706" s="46"/>
      <c r="H706" s="46"/>
    </row>
    <row r="707" spans="6:8" ht="13.2">
      <c r="F707" s="46"/>
      <c r="G707" s="46"/>
      <c r="H707" s="46"/>
    </row>
    <row r="708" spans="6:8" ht="13.2">
      <c r="F708" s="46"/>
      <c r="G708" s="46"/>
      <c r="H708" s="46"/>
    </row>
    <row r="709" spans="6:8" ht="13.2">
      <c r="F709" s="46"/>
      <c r="G709" s="46"/>
      <c r="H709" s="46"/>
    </row>
    <row r="710" spans="6:8" ht="13.2">
      <c r="F710" s="46"/>
      <c r="G710" s="46"/>
      <c r="H710" s="46"/>
    </row>
    <row r="711" spans="6:8" ht="13.2">
      <c r="F711" s="46"/>
      <c r="G711" s="46"/>
      <c r="H711" s="46"/>
    </row>
    <row r="712" spans="6:8" ht="13.2">
      <c r="F712" s="46"/>
      <c r="G712" s="46"/>
      <c r="H712" s="46"/>
    </row>
    <row r="713" spans="6:8" ht="13.2">
      <c r="F713" s="46"/>
      <c r="G713" s="46"/>
      <c r="H713" s="46"/>
    </row>
    <row r="714" spans="6:8" ht="13.2">
      <c r="F714" s="46"/>
      <c r="G714" s="46"/>
      <c r="H714" s="46"/>
    </row>
    <row r="715" spans="6:8" ht="13.2">
      <c r="F715" s="46"/>
      <c r="G715" s="46"/>
      <c r="H715" s="46"/>
    </row>
    <row r="716" spans="6:8" ht="13.2">
      <c r="F716" s="46"/>
      <c r="G716" s="46"/>
      <c r="H716" s="46"/>
    </row>
    <row r="717" spans="6:8" ht="13.2">
      <c r="F717" s="46"/>
      <c r="G717" s="46"/>
      <c r="H717" s="46"/>
    </row>
    <row r="718" spans="6:8" ht="13.2">
      <c r="F718" s="46"/>
      <c r="G718" s="46"/>
      <c r="H718" s="46"/>
    </row>
    <row r="719" spans="6:8" ht="13.2">
      <c r="F719" s="46"/>
      <c r="G719" s="46"/>
      <c r="H719" s="46"/>
    </row>
    <row r="720" spans="6:8" ht="13.2">
      <c r="F720" s="46"/>
      <c r="G720" s="46"/>
      <c r="H720" s="46"/>
    </row>
    <row r="721" spans="6:8" ht="13.2">
      <c r="F721" s="46"/>
      <c r="G721" s="46"/>
      <c r="H721" s="46"/>
    </row>
    <row r="722" spans="6:8" ht="13.2">
      <c r="F722" s="46"/>
      <c r="G722" s="46"/>
      <c r="H722" s="46"/>
    </row>
    <row r="723" spans="6:8" ht="13.2">
      <c r="F723" s="46"/>
      <c r="G723" s="46"/>
      <c r="H723" s="46"/>
    </row>
    <row r="724" spans="6:8" ht="13.2">
      <c r="F724" s="46"/>
      <c r="G724" s="46"/>
      <c r="H724" s="46"/>
    </row>
    <row r="725" spans="6:8" ht="13.2">
      <c r="F725" s="46"/>
      <c r="G725" s="46"/>
      <c r="H725" s="46"/>
    </row>
    <row r="726" spans="6:8" ht="13.2">
      <c r="F726" s="46"/>
      <c r="G726" s="46"/>
      <c r="H726" s="46"/>
    </row>
    <row r="727" spans="6:8" ht="13.2">
      <c r="F727" s="46"/>
      <c r="G727" s="46"/>
      <c r="H727" s="46"/>
    </row>
    <row r="728" spans="6:8" ht="13.2">
      <c r="F728" s="46"/>
      <c r="G728" s="46"/>
      <c r="H728" s="46"/>
    </row>
    <row r="729" spans="6:8" ht="13.2">
      <c r="F729" s="46"/>
      <c r="G729" s="46"/>
      <c r="H729" s="46"/>
    </row>
    <row r="730" spans="6:8" ht="13.2">
      <c r="F730" s="46"/>
      <c r="G730" s="46"/>
      <c r="H730" s="46"/>
    </row>
    <row r="731" spans="6:8" ht="13.2">
      <c r="F731" s="46"/>
      <c r="G731" s="46"/>
      <c r="H731" s="46"/>
    </row>
    <row r="732" spans="6:8" ht="13.2">
      <c r="F732" s="46"/>
      <c r="G732" s="46"/>
      <c r="H732" s="46"/>
    </row>
    <row r="733" spans="6:8" ht="13.2">
      <c r="F733" s="46"/>
      <c r="G733" s="46"/>
      <c r="H733" s="46"/>
    </row>
    <row r="734" spans="6:8" ht="13.2">
      <c r="F734" s="46"/>
      <c r="G734" s="46"/>
      <c r="H734" s="46"/>
    </row>
    <row r="735" spans="6:8" ht="13.2">
      <c r="F735" s="46"/>
      <c r="G735" s="46"/>
      <c r="H735" s="46"/>
    </row>
    <row r="736" spans="6:8" ht="13.2">
      <c r="F736" s="46"/>
      <c r="G736" s="46"/>
      <c r="H736" s="46"/>
    </row>
    <row r="737" spans="6:8" ht="13.2">
      <c r="F737" s="46"/>
      <c r="G737" s="46"/>
      <c r="H737" s="46"/>
    </row>
    <row r="738" spans="6:8" ht="13.2">
      <c r="F738" s="46"/>
      <c r="G738" s="46"/>
      <c r="H738" s="46"/>
    </row>
    <row r="739" spans="6:8" ht="13.2">
      <c r="F739" s="46"/>
      <c r="G739" s="46"/>
      <c r="H739" s="46"/>
    </row>
    <row r="740" spans="6:8" ht="13.2">
      <c r="F740" s="46"/>
      <c r="G740" s="46"/>
      <c r="H740" s="46"/>
    </row>
    <row r="741" spans="6:8" ht="13.2">
      <c r="F741" s="46"/>
      <c r="G741" s="46"/>
      <c r="H741" s="46"/>
    </row>
    <row r="742" spans="6:8" ht="13.2">
      <c r="F742" s="46"/>
      <c r="G742" s="46"/>
      <c r="H742" s="46"/>
    </row>
    <row r="743" spans="6:8" ht="13.2">
      <c r="F743" s="46"/>
      <c r="G743" s="46"/>
      <c r="H743" s="46"/>
    </row>
    <row r="744" spans="6:8" ht="13.2">
      <c r="F744" s="46"/>
      <c r="G744" s="46"/>
      <c r="H744" s="46"/>
    </row>
    <row r="745" spans="6:8" ht="13.2">
      <c r="F745" s="46"/>
      <c r="G745" s="46"/>
      <c r="H745" s="46"/>
    </row>
    <row r="746" spans="6:8" ht="13.2">
      <c r="F746" s="46"/>
      <c r="G746" s="46"/>
      <c r="H746" s="46"/>
    </row>
    <row r="747" spans="6:8" ht="13.2">
      <c r="F747" s="46"/>
      <c r="G747" s="46"/>
      <c r="H747" s="46"/>
    </row>
    <row r="748" spans="6:8" ht="13.2">
      <c r="F748" s="46"/>
      <c r="G748" s="46"/>
      <c r="H748" s="46"/>
    </row>
    <row r="749" spans="6:8" ht="13.2">
      <c r="F749" s="46"/>
      <c r="G749" s="46"/>
      <c r="H749" s="46"/>
    </row>
    <row r="750" spans="6:8" ht="13.2">
      <c r="F750" s="46"/>
      <c r="G750" s="46"/>
      <c r="H750" s="46"/>
    </row>
    <row r="751" spans="6:8" ht="13.2">
      <c r="F751" s="46"/>
      <c r="G751" s="46"/>
      <c r="H751" s="46"/>
    </row>
    <row r="752" spans="6:8" ht="13.2">
      <c r="F752" s="46"/>
      <c r="G752" s="46"/>
      <c r="H752" s="46"/>
    </row>
    <row r="753" spans="6:8" ht="13.2">
      <c r="F753" s="46"/>
      <c r="G753" s="46"/>
      <c r="H753" s="46"/>
    </row>
    <row r="754" spans="6:8" ht="13.2">
      <c r="F754" s="46"/>
      <c r="G754" s="46"/>
      <c r="H754" s="46"/>
    </row>
    <row r="755" spans="6:8" ht="13.2">
      <c r="F755" s="46"/>
      <c r="G755" s="46"/>
      <c r="H755" s="46"/>
    </row>
    <row r="756" spans="6:8" ht="13.2">
      <c r="F756" s="46"/>
      <c r="G756" s="46"/>
      <c r="H756" s="46"/>
    </row>
    <row r="757" spans="6:8" ht="13.2">
      <c r="F757" s="46"/>
      <c r="G757" s="46"/>
      <c r="H757" s="46"/>
    </row>
    <row r="758" spans="6:8" ht="13.2">
      <c r="F758" s="46"/>
      <c r="G758" s="46"/>
      <c r="H758" s="46"/>
    </row>
    <row r="759" spans="6:8" ht="13.2">
      <c r="F759" s="46"/>
      <c r="G759" s="46"/>
      <c r="H759" s="46"/>
    </row>
    <row r="760" spans="6:8" ht="13.2">
      <c r="F760" s="46"/>
      <c r="G760" s="46"/>
      <c r="H760" s="46"/>
    </row>
    <row r="761" spans="6:8" ht="13.2">
      <c r="F761" s="46"/>
      <c r="G761" s="46"/>
      <c r="H761" s="46"/>
    </row>
    <row r="762" spans="6:8" ht="13.2">
      <c r="F762" s="46"/>
      <c r="G762" s="46"/>
      <c r="H762" s="46"/>
    </row>
    <row r="763" spans="6:8" ht="13.2">
      <c r="F763" s="46"/>
      <c r="G763" s="46"/>
      <c r="H763" s="46"/>
    </row>
    <row r="764" spans="6:8" ht="13.2">
      <c r="F764" s="46"/>
      <c r="G764" s="46"/>
      <c r="H764" s="46"/>
    </row>
    <row r="765" spans="6:8" ht="13.2">
      <c r="F765" s="46"/>
      <c r="G765" s="46"/>
      <c r="H765" s="46"/>
    </row>
    <row r="766" spans="6:8" ht="13.2">
      <c r="F766" s="46"/>
      <c r="G766" s="46"/>
      <c r="H766" s="46"/>
    </row>
    <row r="767" spans="6:8" ht="13.2">
      <c r="F767" s="46"/>
      <c r="G767" s="46"/>
      <c r="H767" s="46"/>
    </row>
    <row r="768" spans="6:8" ht="13.2">
      <c r="F768" s="46"/>
      <c r="G768" s="46"/>
      <c r="H768" s="46"/>
    </row>
    <row r="769" spans="6:8" ht="13.2">
      <c r="F769" s="46"/>
      <c r="G769" s="46"/>
      <c r="H769" s="46"/>
    </row>
    <row r="770" spans="6:8" ht="13.2">
      <c r="F770" s="46"/>
      <c r="G770" s="46"/>
      <c r="H770" s="46"/>
    </row>
    <row r="771" spans="6:8" ht="13.2">
      <c r="F771" s="46"/>
      <c r="G771" s="46"/>
      <c r="H771" s="46"/>
    </row>
    <row r="772" spans="6:8" ht="13.2">
      <c r="F772" s="46"/>
      <c r="G772" s="46"/>
      <c r="H772" s="46"/>
    </row>
    <row r="773" spans="6:8" ht="13.2">
      <c r="F773" s="46"/>
      <c r="G773" s="46"/>
      <c r="H773" s="46"/>
    </row>
    <row r="774" spans="6:8" ht="13.2">
      <c r="F774" s="46"/>
      <c r="G774" s="46"/>
      <c r="H774" s="46"/>
    </row>
    <row r="775" spans="6:8" ht="13.2">
      <c r="F775" s="46"/>
      <c r="G775" s="46"/>
      <c r="H775" s="46"/>
    </row>
    <row r="776" spans="6:8" ht="13.2">
      <c r="F776" s="46"/>
      <c r="G776" s="46"/>
      <c r="H776" s="46"/>
    </row>
    <row r="777" spans="6:8" ht="13.2">
      <c r="F777" s="46"/>
      <c r="G777" s="46"/>
      <c r="H777" s="46"/>
    </row>
    <row r="778" spans="6:8" ht="13.2">
      <c r="F778" s="46"/>
      <c r="G778" s="46"/>
      <c r="H778" s="46"/>
    </row>
    <row r="779" spans="6:8" ht="13.2">
      <c r="F779" s="46"/>
      <c r="G779" s="46"/>
      <c r="H779" s="46"/>
    </row>
    <row r="780" spans="6:8" ht="13.2">
      <c r="F780" s="46"/>
      <c r="G780" s="46"/>
      <c r="H780" s="46"/>
    </row>
    <row r="781" spans="6:8" ht="13.2">
      <c r="F781" s="46"/>
      <c r="G781" s="46"/>
      <c r="H781" s="46"/>
    </row>
    <row r="782" spans="6:8" ht="13.2">
      <c r="F782" s="46"/>
      <c r="G782" s="46"/>
      <c r="H782" s="46"/>
    </row>
    <row r="783" spans="6:8" ht="13.2">
      <c r="F783" s="46"/>
      <c r="G783" s="46"/>
      <c r="H783" s="46"/>
    </row>
    <row r="784" spans="6:8" ht="13.2">
      <c r="F784" s="46"/>
      <c r="G784" s="46"/>
      <c r="H784" s="46"/>
    </row>
    <row r="785" spans="6:8" ht="13.2">
      <c r="F785" s="46"/>
      <c r="G785" s="46"/>
      <c r="H785" s="46"/>
    </row>
    <row r="786" spans="6:8" ht="13.2">
      <c r="F786" s="46"/>
      <c r="G786" s="46"/>
      <c r="H786" s="46"/>
    </row>
    <row r="787" spans="6:8" ht="13.2">
      <c r="F787" s="46"/>
      <c r="G787" s="46"/>
      <c r="H787" s="46"/>
    </row>
    <row r="788" spans="6:8" ht="13.2">
      <c r="F788" s="46"/>
      <c r="G788" s="46"/>
      <c r="H788" s="46"/>
    </row>
    <row r="789" spans="6:8" ht="13.2">
      <c r="F789" s="46"/>
      <c r="G789" s="46"/>
      <c r="H789" s="46"/>
    </row>
    <row r="790" spans="6:8" ht="13.2">
      <c r="F790" s="46"/>
      <c r="G790" s="46"/>
      <c r="H790" s="46"/>
    </row>
    <row r="791" spans="6:8" ht="13.2">
      <c r="F791" s="46"/>
      <c r="G791" s="46"/>
      <c r="H791" s="46"/>
    </row>
    <row r="792" spans="6:8" ht="13.2">
      <c r="F792" s="46"/>
      <c r="G792" s="46"/>
      <c r="H792" s="46"/>
    </row>
    <row r="793" spans="6:8" ht="13.2">
      <c r="F793" s="46"/>
      <c r="G793" s="46"/>
      <c r="H793" s="46"/>
    </row>
    <row r="794" spans="6:8" ht="13.2">
      <c r="F794" s="46"/>
      <c r="G794" s="46"/>
      <c r="H794" s="46"/>
    </row>
    <row r="795" spans="6:8" ht="13.2">
      <c r="F795" s="46"/>
      <c r="G795" s="46"/>
      <c r="H795" s="46"/>
    </row>
    <row r="796" spans="6:8" ht="13.2">
      <c r="F796" s="46"/>
      <c r="G796" s="46"/>
      <c r="H796" s="46"/>
    </row>
    <row r="797" spans="6:8" ht="13.2">
      <c r="F797" s="46"/>
      <c r="G797" s="46"/>
      <c r="H797" s="46"/>
    </row>
    <row r="798" spans="6:8" ht="13.2">
      <c r="F798" s="46"/>
      <c r="G798" s="46"/>
      <c r="H798" s="46"/>
    </row>
    <row r="799" spans="6:8" ht="13.2">
      <c r="F799" s="46"/>
      <c r="G799" s="46"/>
      <c r="H799" s="46"/>
    </row>
    <row r="800" spans="6:8" ht="13.2">
      <c r="F800" s="46"/>
      <c r="G800" s="46"/>
      <c r="H800" s="46"/>
    </row>
    <row r="801" spans="6:8" ht="13.2">
      <c r="F801" s="46"/>
      <c r="G801" s="46"/>
      <c r="H801" s="46"/>
    </row>
    <row r="802" spans="6:8" ht="13.2">
      <c r="F802" s="46"/>
      <c r="G802" s="46"/>
      <c r="H802" s="46"/>
    </row>
    <row r="803" spans="6:8" ht="13.2">
      <c r="F803" s="46"/>
      <c r="G803" s="46"/>
      <c r="H803" s="46"/>
    </row>
    <row r="804" spans="6:8" ht="13.2">
      <c r="F804" s="46"/>
      <c r="G804" s="46"/>
      <c r="H804" s="46"/>
    </row>
    <row r="805" spans="6:8" ht="13.2">
      <c r="F805" s="46"/>
      <c r="G805" s="46"/>
      <c r="H805" s="46"/>
    </row>
    <row r="806" spans="6:8" ht="13.2">
      <c r="F806" s="46"/>
      <c r="G806" s="46"/>
      <c r="H806" s="46"/>
    </row>
    <row r="807" spans="6:8" ht="13.2">
      <c r="F807" s="46"/>
      <c r="G807" s="46"/>
      <c r="H807" s="46"/>
    </row>
    <row r="808" spans="6:8" ht="13.2">
      <c r="F808" s="46"/>
      <c r="G808" s="46"/>
      <c r="H808" s="46"/>
    </row>
    <row r="809" spans="6:8" ht="13.2">
      <c r="F809" s="46"/>
      <c r="G809" s="46"/>
      <c r="H809" s="46"/>
    </row>
    <row r="810" spans="6:8" ht="13.2">
      <c r="F810" s="46"/>
      <c r="G810" s="46"/>
      <c r="H810" s="46"/>
    </row>
    <row r="811" spans="6:8" ht="13.2">
      <c r="F811" s="46"/>
      <c r="G811" s="46"/>
      <c r="H811" s="46"/>
    </row>
    <row r="812" spans="6:8" ht="13.2">
      <c r="F812" s="46"/>
      <c r="G812" s="46"/>
      <c r="H812" s="46"/>
    </row>
    <row r="813" spans="6:8" ht="13.2">
      <c r="F813" s="46"/>
      <c r="G813" s="46"/>
      <c r="H813" s="46"/>
    </row>
    <row r="814" spans="6:8" ht="13.2">
      <c r="F814" s="46"/>
      <c r="G814" s="46"/>
      <c r="H814" s="46"/>
    </row>
    <row r="815" spans="6:8" ht="13.2">
      <c r="F815" s="46"/>
      <c r="G815" s="46"/>
      <c r="H815" s="46"/>
    </row>
    <row r="816" spans="6:8" ht="13.2">
      <c r="F816" s="46"/>
      <c r="G816" s="46"/>
      <c r="H816" s="46"/>
    </row>
    <row r="817" spans="6:8" ht="13.2">
      <c r="F817" s="46"/>
      <c r="G817" s="46"/>
      <c r="H817" s="46"/>
    </row>
    <row r="818" spans="6:8" ht="13.2">
      <c r="F818" s="46"/>
      <c r="G818" s="46"/>
      <c r="H818" s="46"/>
    </row>
    <row r="819" spans="6:8" ht="13.2">
      <c r="F819" s="46"/>
      <c r="G819" s="46"/>
      <c r="H819" s="46"/>
    </row>
    <row r="820" spans="6:8" ht="13.2">
      <c r="F820" s="46"/>
      <c r="G820" s="46"/>
      <c r="H820" s="46"/>
    </row>
    <row r="821" spans="6:8" ht="13.2">
      <c r="F821" s="46"/>
      <c r="G821" s="46"/>
      <c r="H821" s="46"/>
    </row>
    <row r="822" spans="6:8" ht="13.2">
      <c r="F822" s="46"/>
      <c r="G822" s="46"/>
      <c r="H822" s="46"/>
    </row>
    <row r="823" spans="6:8" ht="13.2">
      <c r="F823" s="46"/>
      <c r="G823" s="46"/>
      <c r="H823" s="46"/>
    </row>
    <row r="824" spans="6:8" ht="13.2">
      <c r="F824" s="46"/>
      <c r="G824" s="46"/>
      <c r="H824" s="46"/>
    </row>
    <row r="825" spans="6:8" ht="13.2">
      <c r="F825" s="46"/>
      <c r="G825" s="46"/>
      <c r="H825" s="46"/>
    </row>
    <row r="826" spans="6:8" ht="13.2">
      <c r="F826" s="46"/>
      <c r="G826" s="46"/>
      <c r="H826" s="46"/>
    </row>
    <row r="827" spans="6:8" ht="13.2">
      <c r="F827" s="46"/>
      <c r="G827" s="46"/>
      <c r="H827" s="46"/>
    </row>
    <row r="828" spans="6:8" ht="13.2">
      <c r="F828" s="46"/>
      <c r="G828" s="46"/>
      <c r="H828" s="46"/>
    </row>
    <row r="829" spans="6:8" ht="13.2">
      <c r="F829" s="46"/>
      <c r="G829" s="46"/>
      <c r="H829" s="46"/>
    </row>
    <row r="830" spans="6:8" ht="13.2">
      <c r="F830" s="46"/>
      <c r="G830" s="46"/>
      <c r="H830" s="46"/>
    </row>
    <row r="831" spans="6:8" ht="13.2">
      <c r="F831" s="46"/>
      <c r="G831" s="46"/>
      <c r="H831" s="46"/>
    </row>
    <row r="832" spans="6:8" ht="13.2">
      <c r="F832" s="46"/>
      <c r="G832" s="46"/>
      <c r="H832" s="46"/>
    </row>
    <row r="833" spans="6:8" ht="13.2">
      <c r="F833" s="46"/>
      <c r="G833" s="46"/>
      <c r="H833" s="46"/>
    </row>
    <row r="834" spans="6:8" ht="13.2">
      <c r="F834" s="46"/>
      <c r="G834" s="46"/>
      <c r="H834" s="46"/>
    </row>
    <row r="835" spans="6:8" ht="13.2">
      <c r="F835" s="46"/>
      <c r="G835" s="46"/>
      <c r="H835" s="46"/>
    </row>
    <row r="836" spans="6:8" ht="13.2">
      <c r="F836" s="46"/>
      <c r="G836" s="46"/>
      <c r="H836" s="46"/>
    </row>
    <row r="837" spans="6:8" ht="13.2">
      <c r="F837" s="46"/>
      <c r="G837" s="46"/>
      <c r="H837" s="46"/>
    </row>
    <row r="838" spans="6:8" ht="13.2">
      <c r="F838" s="46"/>
      <c r="G838" s="46"/>
      <c r="H838" s="46"/>
    </row>
    <row r="839" spans="6:8" ht="13.2">
      <c r="F839" s="46"/>
      <c r="G839" s="46"/>
      <c r="H839" s="46"/>
    </row>
    <row r="840" spans="6:8" ht="13.2">
      <c r="F840" s="46"/>
      <c r="G840" s="46"/>
      <c r="H840" s="46"/>
    </row>
    <row r="841" spans="6:8" ht="13.2">
      <c r="F841" s="46"/>
      <c r="G841" s="46"/>
      <c r="H841" s="46"/>
    </row>
    <row r="842" spans="6:8" ht="13.2">
      <c r="F842" s="46"/>
      <c r="G842" s="46"/>
      <c r="H842" s="46"/>
    </row>
    <row r="843" spans="6:8" ht="13.2">
      <c r="F843" s="46"/>
      <c r="G843" s="46"/>
      <c r="H843" s="46"/>
    </row>
    <row r="844" spans="6:8" ht="13.2">
      <c r="F844" s="46"/>
      <c r="G844" s="46"/>
      <c r="H844" s="46"/>
    </row>
    <row r="845" spans="6:8" ht="13.2">
      <c r="F845" s="46"/>
      <c r="G845" s="46"/>
      <c r="H845" s="46"/>
    </row>
    <row r="846" spans="6:8" ht="13.2">
      <c r="F846" s="46"/>
      <c r="G846" s="46"/>
      <c r="H846" s="46"/>
    </row>
    <row r="847" spans="6:8" ht="13.2">
      <c r="F847" s="46"/>
      <c r="G847" s="46"/>
      <c r="H847" s="46"/>
    </row>
    <row r="848" spans="6:8" ht="13.2">
      <c r="F848" s="46"/>
      <c r="G848" s="46"/>
      <c r="H848" s="46"/>
    </row>
    <row r="849" spans="6:8" ht="13.2">
      <c r="F849" s="46"/>
      <c r="G849" s="46"/>
      <c r="H849" s="46"/>
    </row>
    <row r="850" spans="6:8" ht="13.2">
      <c r="F850" s="46"/>
      <c r="G850" s="46"/>
      <c r="H850" s="46"/>
    </row>
    <row r="851" spans="6:8" ht="13.2">
      <c r="F851" s="46"/>
      <c r="G851" s="46"/>
      <c r="H851" s="46"/>
    </row>
    <row r="852" spans="6:8" ht="13.2">
      <c r="F852" s="46"/>
      <c r="G852" s="46"/>
      <c r="H852" s="46"/>
    </row>
    <row r="853" spans="6:8" ht="13.2">
      <c r="F853" s="46"/>
      <c r="G853" s="46"/>
      <c r="H853" s="46"/>
    </row>
    <row r="854" spans="6:8" ht="13.2">
      <c r="F854" s="46"/>
      <c r="G854" s="46"/>
      <c r="H854" s="46"/>
    </row>
    <row r="855" spans="6:8" ht="13.2">
      <c r="F855" s="46"/>
      <c r="G855" s="46"/>
      <c r="H855" s="46"/>
    </row>
    <row r="856" spans="6:8" ht="13.2">
      <c r="F856" s="46"/>
      <c r="G856" s="46"/>
      <c r="H856" s="46"/>
    </row>
    <row r="857" spans="6:8" ht="13.2">
      <c r="F857" s="46"/>
      <c r="G857" s="46"/>
      <c r="H857" s="46"/>
    </row>
    <row r="858" spans="6:8" ht="13.2">
      <c r="F858" s="46"/>
      <c r="G858" s="46"/>
      <c r="H858" s="46"/>
    </row>
    <row r="859" spans="6:8" ht="13.2">
      <c r="F859" s="46"/>
      <c r="G859" s="46"/>
      <c r="H859" s="46"/>
    </row>
    <row r="860" spans="6:8" ht="13.2">
      <c r="F860" s="46"/>
      <c r="G860" s="46"/>
      <c r="H860" s="46"/>
    </row>
    <row r="861" spans="6:8" ht="13.2">
      <c r="F861" s="46"/>
      <c r="G861" s="46"/>
      <c r="H861" s="46"/>
    </row>
    <row r="862" spans="6:8" ht="13.2">
      <c r="F862" s="46"/>
      <c r="G862" s="46"/>
      <c r="H862" s="46"/>
    </row>
    <row r="863" spans="6:8" ht="13.2">
      <c r="F863" s="46"/>
      <c r="G863" s="46"/>
      <c r="H863" s="46"/>
    </row>
    <row r="864" spans="6:8" ht="13.2">
      <c r="F864" s="46"/>
      <c r="G864" s="46"/>
      <c r="H864" s="46"/>
    </row>
    <row r="865" spans="6:8" ht="13.2">
      <c r="F865" s="46"/>
      <c r="G865" s="46"/>
      <c r="H865" s="46"/>
    </row>
    <row r="866" spans="6:8" ht="13.2">
      <c r="F866" s="46"/>
      <c r="G866" s="46"/>
      <c r="H866" s="46"/>
    </row>
    <row r="867" spans="6:8" ht="13.2">
      <c r="F867" s="46"/>
      <c r="G867" s="46"/>
      <c r="H867" s="46"/>
    </row>
    <row r="868" spans="6:8" ht="13.2">
      <c r="F868" s="46"/>
      <c r="G868" s="46"/>
      <c r="H868" s="46"/>
    </row>
    <row r="869" spans="6:8" ht="13.2">
      <c r="F869" s="46"/>
      <c r="G869" s="46"/>
      <c r="H869" s="46"/>
    </row>
    <row r="870" spans="6:8" ht="13.2">
      <c r="F870" s="46"/>
      <c r="G870" s="46"/>
      <c r="H870" s="46"/>
    </row>
    <row r="871" spans="6:8" ht="13.2">
      <c r="F871" s="46"/>
      <c r="G871" s="46"/>
      <c r="H871" s="46"/>
    </row>
    <row r="872" spans="6:8" ht="13.2">
      <c r="F872" s="46"/>
      <c r="G872" s="46"/>
      <c r="H872" s="46"/>
    </row>
    <row r="873" spans="6:8" ht="13.2">
      <c r="F873" s="46"/>
      <c r="G873" s="46"/>
      <c r="H873" s="46"/>
    </row>
    <row r="874" spans="6:8" ht="13.2">
      <c r="F874" s="46"/>
      <c r="G874" s="46"/>
      <c r="H874" s="46"/>
    </row>
    <row r="875" spans="6:8" ht="13.2">
      <c r="F875" s="46"/>
      <c r="G875" s="46"/>
      <c r="H875" s="46"/>
    </row>
    <row r="876" spans="6:8" ht="13.2">
      <c r="F876" s="46"/>
      <c r="G876" s="46"/>
      <c r="H876" s="46"/>
    </row>
    <row r="877" spans="6:8" ht="13.2">
      <c r="F877" s="46"/>
      <c r="G877" s="46"/>
      <c r="H877" s="46"/>
    </row>
    <row r="878" spans="6:8" ht="13.2">
      <c r="F878" s="46"/>
      <c r="G878" s="46"/>
      <c r="H878" s="46"/>
    </row>
    <row r="879" spans="6:8" ht="13.2">
      <c r="F879" s="46"/>
      <c r="G879" s="46"/>
      <c r="H879" s="46"/>
    </row>
    <row r="880" spans="6:8" ht="13.2">
      <c r="F880" s="46"/>
      <c r="G880" s="46"/>
      <c r="H880" s="46"/>
    </row>
    <row r="881" spans="6:8" ht="13.2">
      <c r="F881" s="46"/>
      <c r="G881" s="46"/>
      <c r="H881" s="46"/>
    </row>
    <row r="882" spans="6:8" ht="13.2">
      <c r="F882" s="46"/>
      <c r="G882" s="46"/>
      <c r="H882" s="46"/>
    </row>
    <row r="883" spans="6:8" ht="13.2">
      <c r="F883" s="46"/>
      <c r="G883" s="46"/>
      <c r="H883" s="46"/>
    </row>
    <row r="884" spans="6:8" ht="13.2">
      <c r="F884" s="46"/>
      <c r="G884" s="46"/>
      <c r="H884" s="46"/>
    </row>
    <row r="885" spans="6:8" ht="13.2">
      <c r="F885" s="46"/>
      <c r="G885" s="46"/>
      <c r="H885" s="46"/>
    </row>
    <row r="886" spans="6:8" ht="13.2">
      <c r="F886" s="46"/>
      <c r="G886" s="46"/>
      <c r="H886" s="46"/>
    </row>
    <row r="887" spans="6:8" ht="13.2">
      <c r="F887" s="46"/>
      <c r="G887" s="46"/>
      <c r="H887" s="46"/>
    </row>
    <row r="888" spans="6:8" ht="13.2">
      <c r="F888" s="46"/>
      <c r="G888" s="46"/>
      <c r="H888" s="46"/>
    </row>
    <row r="889" spans="6:8" ht="13.2">
      <c r="F889" s="46"/>
      <c r="G889" s="46"/>
      <c r="H889" s="46"/>
    </row>
    <row r="890" spans="6:8" ht="13.2">
      <c r="F890" s="46"/>
      <c r="G890" s="46"/>
      <c r="H890" s="46"/>
    </row>
    <row r="891" spans="6:8" ht="13.2">
      <c r="F891" s="46"/>
      <c r="G891" s="46"/>
      <c r="H891" s="46"/>
    </row>
    <row r="892" spans="6:8" ht="13.2">
      <c r="F892" s="46"/>
      <c r="G892" s="46"/>
      <c r="H892" s="46"/>
    </row>
    <row r="893" spans="6:8" ht="13.2">
      <c r="F893" s="46"/>
      <c r="G893" s="46"/>
      <c r="H893" s="46"/>
    </row>
    <row r="894" spans="6:8" ht="13.2">
      <c r="F894" s="46"/>
      <c r="G894" s="46"/>
      <c r="H894" s="46"/>
    </row>
    <row r="895" spans="6:8" ht="13.2">
      <c r="F895" s="46"/>
      <c r="G895" s="46"/>
      <c r="H895" s="46"/>
    </row>
    <row r="896" spans="6:8" ht="13.2">
      <c r="F896" s="46"/>
      <c r="G896" s="46"/>
      <c r="H896" s="46"/>
    </row>
    <row r="897" spans="6:8" ht="13.2">
      <c r="F897" s="46"/>
      <c r="G897" s="46"/>
      <c r="H897" s="46"/>
    </row>
    <row r="898" spans="6:8" ht="13.2">
      <c r="F898" s="46"/>
      <c r="G898" s="46"/>
      <c r="H898" s="46"/>
    </row>
    <row r="899" spans="6:8" ht="13.2">
      <c r="F899" s="46"/>
      <c r="G899" s="46"/>
      <c r="H899" s="46"/>
    </row>
    <row r="900" spans="6:8" ht="13.2">
      <c r="F900" s="46"/>
      <c r="G900" s="46"/>
      <c r="H900" s="46"/>
    </row>
    <row r="901" spans="6:8" ht="13.2">
      <c r="F901" s="46"/>
      <c r="G901" s="46"/>
      <c r="H901" s="46"/>
    </row>
    <row r="902" spans="6:8" ht="13.2">
      <c r="F902" s="46"/>
      <c r="G902" s="46"/>
      <c r="H902" s="46"/>
    </row>
    <row r="903" spans="6:8" ht="13.2">
      <c r="F903" s="46"/>
      <c r="G903" s="46"/>
      <c r="H903" s="46"/>
    </row>
    <row r="904" spans="6:8" ht="13.2">
      <c r="F904" s="46"/>
      <c r="G904" s="46"/>
      <c r="H904" s="46"/>
    </row>
    <row r="905" spans="6:8" ht="13.2">
      <c r="F905" s="46"/>
      <c r="G905" s="46"/>
      <c r="H905" s="46"/>
    </row>
    <row r="906" spans="6:8" ht="13.2">
      <c r="F906" s="46"/>
      <c r="G906" s="46"/>
      <c r="H906" s="46"/>
    </row>
    <row r="907" spans="6:8" ht="13.2">
      <c r="F907" s="46"/>
      <c r="G907" s="46"/>
      <c r="H907" s="46"/>
    </row>
    <row r="908" spans="6:8" ht="13.2">
      <c r="F908" s="46"/>
      <c r="G908" s="46"/>
      <c r="H908" s="46"/>
    </row>
    <row r="909" spans="6:8" ht="13.2">
      <c r="F909" s="46"/>
      <c r="G909" s="46"/>
      <c r="H909" s="46"/>
    </row>
    <row r="910" spans="6:8" ht="13.2">
      <c r="F910" s="46"/>
      <c r="G910" s="46"/>
      <c r="H910" s="46"/>
    </row>
    <row r="911" spans="6:8" ht="13.2">
      <c r="F911" s="46"/>
      <c r="G911" s="46"/>
      <c r="H911" s="46"/>
    </row>
    <row r="912" spans="6:8" ht="13.2">
      <c r="F912" s="46"/>
      <c r="G912" s="46"/>
      <c r="H912" s="46"/>
    </row>
    <row r="913" spans="6:8" ht="13.2">
      <c r="F913" s="46"/>
      <c r="G913" s="46"/>
      <c r="H913" s="46"/>
    </row>
    <row r="914" spans="6:8" ht="13.2">
      <c r="F914" s="46"/>
      <c r="G914" s="46"/>
      <c r="H914" s="46"/>
    </row>
    <row r="915" spans="6:8" ht="13.2">
      <c r="F915" s="46"/>
      <c r="G915" s="46"/>
      <c r="H915" s="46"/>
    </row>
    <row r="916" spans="6:8" ht="13.2">
      <c r="F916" s="46"/>
      <c r="G916" s="46"/>
      <c r="H916" s="46"/>
    </row>
    <row r="917" spans="6:8" ht="13.2">
      <c r="F917" s="46"/>
      <c r="G917" s="46"/>
      <c r="H917" s="46"/>
    </row>
    <row r="918" spans="6:8" ht="13.2">
      <c r="F918" s="46"/>
      <c r="G918" s="46"/>
      <c r="H918" s="46"/>
    </row>
    <row r="919" spans="6:8" ht="13.2">
      <c r="F919" s="46"/>
      <c r="G919" s="46"/>
      <c r="H919" s="46"/>
    </row>
    <row r="920" spans="6:8" ht="13.2">
      <c r="F920" s="46"/>
      <c r="G920" s="46"/>
      <c r="H920" s="46"/>
    </row>
    <row r="921" spans="6:8" ht="13.2">
      <c r="F921" s="46"/>
      <c r="G921" s="46"/>
      <c r="H921" s="46"/>
    </row>
    <row r="922" spans="6:8" ht="13.2">
      <c r="F922" s="46"/>
      <c r="G922" s="46"/>
      <c r="H922" s="46"/>
    </row>
    <row r="923" spans="6:8" ht="13.2">
      <c r="F923" s="46"/>
      <c r="G923" s="46"/>
      <c r="H923" s="46"/>
    </row>
    <row r="924" spans="6:8" ht="13.2">
      <c r="F924" s="46"/>
      <c r="G924" s="46"/>
      <c r="H924" s="46"/>
    </row>
    <row r="925" spans="6:8" ht="13.2">
      <c r="F925" s="46"/>
      <c r="G925" s="46"/>
      <c r="H925" s="46"/>
    </row>
    <row r="926" spans="6:8" ht="13.2">
      <c r="F926" s="46"/>
      <c r="G926" s="46"/>
      <c r="H926" s="46"/>
    </row>
    <row r="927" spans="6:8" ht="13.2">
      <c r="F927" s="46"/>
      <c r="G927" s="46"/>
      <c r="H927" s="46"/>
    </row>
    <row r="928" spans="6:8" ht="13.2">
      <c r="F928" s="46"/>
      <c r="G928" s="46"/>
      <c r="H928" s="46"/>
    </row>
    <row r="929" spans="6:8" ht="13.2">
      <c r="F929" s="46"/>
      <c r="G929" s="46"/>
      <c r="H929" s="46"/>
    </row>
    <row r="930" spans="6:8" ht="13.2">
      <c r="F930" s="46"/>
      <c r="G930" s="46"/>
      <c r="H930" s="46"/>
    </row>
    <row r="931" spans="6:8" ht="13.2">
      <c r="F931" s="46"/>
      <c r="G931" s="46"/>
      <c r="H931" s="46"/>
    </row>
    <row r="932" spans="6:8" ht="13.2">
      <c r="F932" s="46"/>
      <c r="G932" s="46"/>
      <c r="H932" s="46"/>
    </row>
    <row r="933" spans="6:8" ht="13.2">
      <c r="F933" s="46"/>
      <c r="G933" s="46"/>
      <c r="H933" s="46"/>
    </row>
    <row r="934" spans="6:8" ht="13.2">
      <c r="F934" s="46"/>
      <c r="G934" s="46"/>
      <c r="H934" s="46"/>
    </row>
    <row r="935" spans="6:8" ht="13.2">
      <c r="F935" s="46"/>
      <c r="G935" s="46"/>
      <c r="H935" s="46"/>
    </row>
    <row r="936" spans="6:8" ht="13.2">
      <c r="F936" s="46"/>
      <c r="G936" s="46"/>
      <c r="H936" s="46"/>
    </row>
    <row r="937" spans="6:8" ht="13.2">
      <c r="F937" s="46"/>
      <c r="G937" s="46"/>
      <c r="H937" s="46"/>
    </row>
    <row r="938" spans="6:8" ht="13.2">
      <c r="F938" s="46"/>
      <c r="G938" s="46"/>
      <c r="H938" s="46"/>
    </row>
    <row r="939" spans="6:8" ht="13.2">
      <c r="F939" s="46"/>
      <c r="G939" s="46"/>
      <c r="H939" s="46"/>
    </row>
    <row r="940" spans="6:8" ht="13.2">
      <c r="F940" s="46"/>
      <c r="G940" s="46"/>
      <c r="H940" s="46"/>
    </row>
    <row r="941" spans="6:8" ht="13.2">
      <c r="F941" s="46"/>
      <c r="G941" s="46"/>
      <c r="H941" s="46"/>
    </row>
    <row r="942" spans="6:8" ht="13.2">
      <c r="F942" s="46"/>
      <c r="G942" s="46"/>
      <c r="H942" s="46"/>
    </row>
    <row r="943" spans="6:8" ht="13.2">
      <c r="F943" s="46"/>
      <c r="G943" s="46"/>
      <c r="H943" s="46"/>
    </row>
    <row r="944" spans="6:8" ht="13.2">
      <c r="F944" s="46"/>
      <c r="G944" s="46"/>
      <c r="H944" s="46"/>
    </row>
    <row r="945" spans="6:8" ht="13.2">
      <c r="F945" s="46"/>
      <c r="G945" s="46"/>
      <c r="H945" s="46"/>
    </row>
    <row r="946" spans="6:8" ht="13.2">
      <c r="F946" s="46"/>
      <c r="G946" s="46"/>
      <c r="H946" s="46"/>
    </row>
    <row r="947" spans="6:8" ht="13.2">
      <c r="F947" s="46"/>
      <c r="G947" s="46"/>
      <c r="H947" s="46"/>
    </row>
    <row r="948" spans="6:8" ht="13.2">
      <c r="F948" s="46"/>
      <c r="G948" s="46"/>
      <c r="H948" s="46"/>
    </row>
    <row r="949" spans="6:8" ht="13.2">
      <c r="F949" s="46"/>
      <c r="G949" s="46"/>
      <c r="H949" s="46"/>
    </row>
    <row r="950" spans="6:8" ht="13.2">
      <c r="F950" s="46"/>
      <c r="G950" s="46"/>
      <c r="H950" s="46"/>
    </row>
    <row r="951" spans="6:8" ht="13.2">
      <c r="F951" s="46"/>
      <c r="G951" s="46"/>
      <c r="H951" s="46"/>
    </row>
    <row r="952" spans="6:8" ht="13.2">
      <c r="F952" s="46"/>
      <c r="G952" s="46"/>
      <c r="H952" s="46"/>
    </row>
    <row r="953" spans="6:8" ht="13.2">
      <c r="F953" s="46"/>
      <c r="G953" s="46"/>
      <c r="H953" s="46"/>
    </row>
    <row r="954" spans="6:8" ht="13.2">
      <c r="F954" s="46"/>
      <c r="G954" s="46"/>
      <c r="H954" s="46"/>
    </row>
    <row r="955" spans="6:8" ht="13.2">
      <c r="F955" s="46"/>
      <c r="G955" s="46"/>
      <c r="H955" s="46"/>
    </row>
    <row r="956" spans="6:8" ht="13.2">
      <c r="F956" s="46"/>
      <c r="G956" s="46"/>
      <c r="H956" s="46"/>
    </row>
    <row r="957" spans="6:8" ht="13.2">
      <c r="F957" s="46"/>
      <c r="G957" s="46"/>
      <c r="H957" s="46"/>
    </row>
    <row r="958" spans="6:8" ht="13.2">
      <c r="F958" s="46"/>
      <c r="G958" s="46"/>
      <c r="H958" s="46"/>
    </row>
    <row r="959" spans="6:8" ht="13.2">
      <c r="F959" s="46"/>
      <c r="G959" s="46"/>
      <c r="H959" s="46"/>
    </row>
    <row r="960" spans="6:8" ht="13.2">
      <c r="F960" s="46"/>
      <c r="G960" s="46"/>
      <c r="H960" s="46"/>
    </row>
    <row r="961" spans="6:8" ht="13.2">
      <c r="F961" s="46"/>
      <c r="G961" s="46"/>
      <c r="H961" s="46"/>
    </row>
    <row r="962" spans="6:8" ht="13.2">
      <c r="F962" s="46"/>
      <c r="G962" s="46"/>
      <c r="H962" s="46"/>
    </row>
    <row r="963" spans="6:8" ht="13.2">
      <c r="F963" s="46"/>
      <c r="G963" s="46"/>
      <c r="H963" s="46"/>
    </row>
    <row r="964" spans="6:8" ht="13.2">
      <c r="F964" s="46"/>
      <c r="G964" s="46"/>
      <c r="H964" s="46"/>
    </row>
    <row r="965" spans="6:8" ht="13.2">
      <c r="F965" s="46"/>
      <c r="G965" s="46"/>
      <c r="H965" s="46"/>
    </row>
    <row r="966" spans="6:8" ht="13.2">
      <c r="F966" s="46"/>
      <c r="G966" s="46"/>
      <c r="H966" s="46"/>
    </row>
    <row r="967" spans="6:8" ht="13.2">
      <c r="F967" s="46"/>
      <c r="G967" s="46"/>
      <c r="H967" s="46"/>
    </row>
    <row r="968" spans="6:8" ht="13.2">
      <c r="F968" s="46"/>
      <c r="G968" s="46"/>
      <c r="H968" s="46"/>
    </row>
    <row r="969" spans="6:8" ht="13.2">
      <c r="F969" s="46"/>
      <c r="G969" s="46"/>
      <c r="H969" s="46"/>
    </row>
    <row r="970" spans="6:8" ht="13.2">
      <c r="F970" s="46"/>
      <c r="G970" s="46"/>
      <c r="H970" s="46"/>
    </row>
    <row r="971" spans="6:8" ht="13.2">
      <c r="F971" s="46"/>
      <c r="G971" s="46"/>
      <c r="H971" s="46"/>
    </row>
    <row r="972" spans="6:8" ht="13.2">
      <c r="F972" s="46"/>
      <c r="G972" s="46"/>
      <c r="H972" s="46"/>
    </row>
    <row r="973" spans="6:8" ht="13.2">
      <c r="F973" s="46"/>
      <c r="G973" s="46"/>
      <c r="H973" s="46"/>
    </row>
    <row r="974" spans="6:8" ht="13.2">
      <c r="F974" s="46"/>
      <c r="G974" s="46"/>
      <c r="H974" s="46"/>
    </row>
    <row r="975" spans="6:8" ht="13.2">
      <c r="F975" s="46"/>
      <c r="G975" s="46"/>
      <c r="H975" s="46"/>
    </row>
    <row r="976" spans="6:8" ht="13.2">
      <c r="F976" s="46"/>
      <c r="G976" s="46"/>
      <c r="H976" s="46"/>
    </row>
    <row r="977" spans="6:8" ht="13.2">
      <c r="F977" s="46"/>
      <c r="G977" s="46"/>
      <c r="H977" s="46"/>
    </row>
    <row r="978" spans="6:8" ht="13.2">
      <c r="F978" s="46"/>
      <c r="G978" s="46"/>
      <c r="H978" s="46"/>
    </row>
    <row r="979" spans="6:8" ht="13.2">
      <c r="F979" s="46"/>
      <c r="G979" s="46"/>
      <c r="H979" s="46"/>
    </row>
    <row r="980" spans="6:8" ht="13.2">
      <c r="F980" s="46"/>
      <c r="G980" s="46"/>
      <c r="H980" s="46"/>
    </row>
    <row r="981" spans="6:8" ht="13.2">
      <c r="F981" s="46"/>
      <c r="G981" s="46"/>
      <c r="H981" s="46"/>
    </row>
    <row r="982" spans="6:8" ht="13.2">
      <c r="F982" s="46"/>
      <c r="G982" s="46"/>
      <c r="H982" s="46"/>
    </row>
    <row r="983" spans="6:8" ht="13.2">
      <c r="F983" s="46"/>
      <c r="G983" s="46"/>
      <c r="H983" s="46"/>
    </row>
    <row r="984" spans="6:8" ht="13.2">
      <c r="F984" s="46"/>
      <c r="G984" s="46"/>
      <c r="H984" s="46"/>
    </row>
    <row r="985" spans="6:8" ht="13.2">
      <c r="F985" s="46"/>
      <c r="G985" s="46"/>
      <c r="H985" s="46"/>
    </row>
    <row r="986" spans="6:8" ht="13.2">
      <c r="F986" s="46"/>
      <c r="G986" s="46"/>
      <c r="H986" s="46"/>
    </row>
    <row r="987" spans="6:8" ht="13.2">
      <c r="F987" s="46"/>
      <c r="G987" s="46"/>
      <c r="H987" s="46"/>
    </row>
    <row r="988" spans="6:8" ht="13.2">
      <c r="F988" s="46"/>
      <c r="G988" s="46"/>
      <c r="H988" s="46"/>
    </row>
    <row r="989" spans="6:8" ht="13.2">
      <c r="F989" s="46"/>
      <c r="G989" s="46"/>
      <c r="H989" s="46"/>
    </row>
    <row r="990" spans="6:8" ht="13.2">
      <c r="F990" s="46"/>
      <c r="G990" s="46"/>
      <c r="H990" s="46"/>
    </row>
    <row r="991" spans="6:8" ht="13.2">
      <c r="F991" s="46"/>
      <c r="G991" s="46"/>
      <c r="H991" s="46"/>
    </row>
    <row r="992" spans="6:8" ht="13.2">
      <c r="F992" s="46"/>
      <c r="G992" s="46"/>
      <c r="H992" s="46"/>
    </row>
    <row r="993" spans="6:8" ht="13.2">
      <c r="F993" s="46"/>
      <c r="G993" s="46"/>
      <c r="H993" s="46"/>
    </row>
    <row r="994" spans="6:8" ht="13.2">
      <c r="F994" s="46"/>
      <c r="G994" s="46"/>
      <c r="H994" s="46"/>
    </row>
    <row r="995" spans="6:8" ht="13.2">
      <c r="F995" s="46"/>
      <c r="G995" s="46"/>
      <c r="H995" s="46"/>
    </row>
    <row r="996" spans="6:8" ht="13.2">
      <c r="F996" s="46"/>
      <c r="G996" s="46"/>
      <c r="H996" s="46"/>
    </row>
    <row r="997" spans="6:8" ht="13.2">
      <c r="F997" s="46"/>
      <c r="G997" s="46"/>
      <c r="H997" s="46"/>
    </row>
    <row r="998" spans="6:8" ht="13.2">
      <c r="F998" s="46"/>
      <c r="G998" s="46"/>
      <c r="H998" s="46"/>
    </row>
    <row r="999" spans="6:8" ht="13.2">
      <c r="F999" s="46"/>
      <c r="G999" s="46"/>
      <c r="H999" s="46"/>
    </row>
    <row r="1000" spans="6:8" ht="13.2">
      <c r="F1000" s="46"/>
      <c r="G1000" s="46"/>
      <c r="H1000" s="46"/>
    </row>
  </sheetData>
  <mergeCells count="2">
    <mergeCell ref="K4:K5"/>
    <mergeCell ref="K12:L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Q26"/>
  <sheetViews>
    <sheetView zoomScale="53" zoomScaleNormal="53" workbookViewId="0">
      <selection activeCell="Q10" sqref="Q10"/>
    </sheetView>
  </sheetViews>
  <sheetFormatPr defaultColWidth="14.44140625" defaultRowHeight="15.75" customHeight="1"/>
  <cols>
    <col min="1" max="1" width="44" customWidth="1"/>
    <col min="2" max="2" width="22.88671875" customWidth="1"/>
  </cols>
  <sheetData>
    <row r="1" spans="1:17" ht="23.4">
      <c r="A1" s="51" t="s">
        <v>39</v>
      </c>
      <c r="B1" s="52">
        <v>0.05</v>
      </c>
      <c r="C1" s="1"/>
      <c r="D1" s="119" t="s">
        <v>40</v>
      </c>
      <c r="E1" s="96"/>
      <c r="F1" s="96"/>
      <c r="G1" s="96"/>
      <c r="H1" s="96"/>
      <c r="I1" s="96"/>
      <c r="J1" s="97"/>
      <c r="K1" s="1"/>
      <c r="L1" s="1"/>
      <c r="M1" s="1"/>
      <c r="N1" s="1"/>
      <c r="O1" s="1"/>
      <c r="P1" s="1"/>
      <c r="Q1" s="1"/>
    </row>
    <row r="2" spans="1:17" ht="23.4">
      <c r="A2" s="53"/>
      <c r="B2" s="25"/>
      <c r="C2" s="1"/>
      <c r="D2" s="1"/>
      <c r="E2" s="1"/>
      <c r="M2" s="1"/>
      <c r="N2" s="1"/>
      <c r="O2" s="1"/>
      <c r="P2" s="1"/>
      <c r="Q2" s="1"/>
    </row>
    <row r="3" spans="1:17" ht="23.4">
      <c r="A3" s="54" t="s">
        <v>41</v>
      </c>
      <c r="B3" s="25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3.4">
      <c r="A4" s="53"/>
      <c r="B4" s="25"/>
      <c r="C4" s="1"/>
      <c r="D4" s="120" t="s">
        <v>42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7"/>
    </row>
    <row r="5" spans="1:17" ht="31.2">
      <c r="A5" s="55" t="s">
        <v>43</v>
      </c>
      <c r="B5" s="56">
        <v>4.4214900000000003E-4</v>
      </c>
      <c r="C5" s="1"/>
      <c r="D5" s="121" t="s">
        <v>44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7"/>
    </row>
    <row r="6" spans="1:17" ht="23.4">
      <c r="A6" s="55" t="s">
        <v>45</v>
      </c>
      <c r="B6" s="57">
        <v>1.5226581757365456E-2</v>
      </c>
      <c r="C6" s="1"/>
      <c r="D6" s="122" t="s">
        <v>46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4"/>
    </row>
    <row r="7" spans="1:17" ht="23.4">
      <c r="A7" s="55" t="s">
        <v>47</v>
      </c>
      <c r="B7" s="58">
        <f>(B5-$B$1)/B6</f>
        <v>-3.2546931274333915</v>
      </c>
      <c r="C7" s="1"/>
      <c r="D7" s="125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7"/>
    </row>
    <row r="8" spans="1:17" ht="23.4">
      <c r="A8" s="53"/>
      <c r="B8" s="25"/>
      <c r="C8" s="1"/>
      <c r="D8" s="125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7"/>
    </row>
    <row r="9" spans="1:17" ht="23.4">
      <c r="A9" s="54" t="s">
        <v>48</v>
      </c>
      <c r="B9" s="25"/>
      <c r="C9" s="1"/>
      <c r="D9" s="128"/>
      <c r="E9" s="93"/>
      <c r="F9" s="93"/>
      <c r="G9" s="93"/>
      <c r="H9" s="93"/>
      <c r="I9" s="93"/>
      <c r="J9" s="93"/>
      <c r="K9" s="93"/>
      <c r="L9" s="93"/>
      <c r="M9" s="93"/>
      <c r="N9" s="93"/>
      <c r="O9" s="94"/>
    </row>
    <row r="10" spans="1:17" ht="31.2">
      <c r="A10" s="25"/>
      <c r="B10" s="25"/>
      <c r="C10" s="1"/>
      <c r="D10" s="1"/>
      <c r="E10" s="1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1:17" ht="31.2">
      <c r="A11" s="55" t="s">
        <v>43</v>
      </c>
      <c r="B11" s="56">
        <v>1.8079940000000001E-3</v>
      </c>
      <c r="C11" s="1"/>
      <c r="D11" s="1"/>
      <c r="E11" s="1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31.2">
      <c r="A12" s="55" t="s">
        <v>45</v>
      </c>
      <c r="B12" s="58">
        <f>STDEV('ONGC Historical Data'!G2:G247)</f>
        <v>2.3106938791146996E-2</v>
      </c>
      <c r="C12" s="1"/>
      <c r="D12" s="1"/>
      <c r="E12" s="1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spans="1:17" ht="31.2">
      <c r="A13" s="55" t="s">
        <v>47</v>
      </c>
      <c r="B13" s="58">
        <f>(B11-B1)/B12</f>
        <v>-2.0856075499911695</v>
      </c>
      <c r="C13" s="1"/>
      <c r="D13" s="1"/>
      <c r="E13" s="1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1:17" ht="31.2">
      <c r="A14" s="53"/>
      <c r="B14" s="25"/>
      <c r="C14" s="1"/>
      <c r="D14" s="1"/>
      <c r="E14" s="1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</row>
    <row r="15" spans="1:17" ht="31.2">
      <c r="A15" s="54" t="s">
        <v>49</v>
      </c>
      <c r="B15" s="25"/>
      <c r="C15" s="1"/>
      <c r="D15" s="1"/>
      <c r="E15" s="1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</row>
    <row r="16" spans="1:17" ht="31.2">
      <c r="A16" s="53"/>
      <c r="B16" s="25"/>
      <c r="C16" s="1"/>
      <c r="D16" s="1"/>
      <c r="E16" s="1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</row>
    <row r="17" spans="1:17" ht="31.2">
      <c r="A17" s="55" t="s">
        <v>43</v>
      </c>
      <c r="B17" s="56">
        <v>-1.53824E-3</v>
      </c>
      <c r="C17" s="1"/>
      <c r="D17" s="1"/>
      <c r="E17" s="1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17" ht="31.2">
      <c r="A18" s="55" t="s">
        <v>45</v>
      </c>
      <c r="B18" s="58">
        <v>2.694601802422809E-2</v>
      </c>
      <c r="C18" s="1"/>
      <c r="D18" s="1"/>
      <c r="E18" s="1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17" ht="31.2">
      <c r="A19" s="55" t="s">
        <v>47</v>
      </c>
      <c r="B19" s="60">
        <f>(B17-B1)/B18</f>
        <v>-1.9126477223336007</v>
      </c>
      <c r="D19" s="1"/>
      <c r="E19" s="1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</row>
    <row r="20" spans="1:17" ht="31.2">
      <c r="A20" s="1"/>
      <c r="B20" s="1"/>
      <c r="C20" s="1"/>
      <c r="D20" s="1"/>
      <c r="E20" s="1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</row>
    <row r="21" spans="1:17" ht="31.2">
      <c r="A21" s="1"/>
      <c r="B21" s="1"/>
      <c r="C21" s="1"/>
      <c r="D21" s="1"/>
      <c r="E21" s="1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</row>
    <row r="22" spans="1:17" ht="13.2"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1:17" ht="13.2"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1:17" ht="13.2"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ht="13.2"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1:17" ht="17.399999999999999">
      <c r="I26" s="62"/>
    </row>
  </sheetData>
  <mergeCells count="4">
    <mergeCell ref="D1:J1"/>
    <mergeCell ref="D4:O4"/>
    <mergeCell ref="D5:O5"/>
    <mergeCell ref="D6:O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H1000"/>
  <sheetViews>
    <sheetView zoomScale="69" zoomScaleNormal="69" workbookViewId="0">
      <selection activeCell="H16" sqref="H16"/>
    </sheetView>
  </sheetViews>
  <sheetFormatPr defaultColWidth="14.44140625" defaultRowHeight="15.75" customHeight="1"/>
  <cols>
    <col min="3" max="3" width="48.109375" customWidth="1"/>
    <col min="4" max="4" width="44.44140625" customWidth="1"/>
    <col min="7" max="7" width="28.5546875" customWidth="1"/>
    <col min="8" max="8" width="22.88671875" customWidth="1"/>
    <col min="10" max="10" width="16.44140625" customWidth="1"/>
    <col min="11" max="11" width="20" customWidth="1"/>
  </cols>
  <sheetData>
    <row r="1" spans="1:8" ht="15.75" customHeight="1">
      <c r="A1" s="63" t="s">
        <v>50</v>
      </c>
      <c r="B1" s="64" t="s">
        <v>51</v>
      </c>
      <c r="C1" s="65" t="s">
        <v>52</v>
      </c>
      <c r="D1" s="66" t="s">
        <v>53</v>
      </c>
      <c r="E1" s="62"/>
      <c r="F1" s="62"/>
      <c r="G1" s="62"/>
      <c r="H1" s="62"/>
    </row>
    <row r="2" spans="1:8" ht="15.75" customHeight="1">
      <c r="A2" s="67">
        <v>1388</v>
      </c>
      <c r="B2" s="68">
        <v>102.55</v>
      </c>
      <c r="C2" s="69" t="s">
        <v>18</v>
      </c>
      <c r="D2" s="70" t="s">
        <v>18</v>
      </c>
      <c r="E2" s="62"/>
      <c r="F2" s="62"/>
      <c r="G2" s="62"/>
      <c r="H2" s="62"/>
    </row>
    <row r="3" spans="1:8" ht="15.75" customHeight="1">
      <c r="A3" s="67">
        <v>1394.95</v>
      </c>
      <c r="B3" s="68">
        <v>102.5</v>
      </c>
      <c r="C3" s="71">
        <f t="shared" ref="C3:D3" si="0">LN(A3/A2)</f>
        <v>4.9947102524590626E-3</v>
      </c>
      <c r="D3" s="72">
        <f t="shared" si="0"/>
        <v>-4.8768593992672409E-4</v>
      </c>
      <c r="E3" s="62"/>
      <c r="F3" s="62"/>
      <c r="G3" s="62"/>
      <c r="H3" s="62"/>
    </row>
    <row r="4" spans="1:8" ht="15.75" customHeight="1">
      <c r="A4" s="67">
        <v>1416.8</v>
      </c>
      <c r="B4" s="68">
        <v>103.6</v>
      </c>
      <c r="C4" s="71">
        <f t="shared" ref="C4:D4" si="1">LN(A4/A3)</f>
        <v>1.554223514941489E-2</v>
      </c>
      <c r="D4" s="72">
        <f t="shared" si="1"/>
        <v>1.0674531246919824E-2</v>
      </c>
      <c r="E4" s="62"/>
      <c r="F4" s="62"/>
      <c r="G4" s="62"/>
      <c r="H4" s="62"/>
    </row>
    <row r="5" spans="1:8" ht="15.75" customHeight="1">
      <c r="A5" s="67">
        <v>1445</v>
      </c>
      <c r="B5" s="68">
        <v>105.6</v>
      </c>
      <c r="C5" s="71">
        <f t="shared" ref="C5:D5" si="2">LN(A5/A4)</f>
        <v>1.9708514077908718E-2</v>
      </c>
      <c r="D5" s="72">
        <f t="shared" si="2"/>
        <v>1.9121041446778377E-2</v>
      </c>
      <c r="E5" s="62"/>
      <c r="F5" s="62"/>
      <c r="G5" s="62"/>
      <c r="H5" s="62"/>
    </row>
    <row r="6" spans="1:8" ht="18">
      <c r="A6" s="67">
        <v>1439.7</v>
      </c>
      <c r="B6" s="68">
        <v>102.3</v>
      </c>
      <c r="C6" s="71">
        <f t="shared" ref="C6:D6" si="3">LN(A6/A5)</f>
        <v>-3.6745630142229284E-3</v>
      </c>
      <c r="D6" s="72">
        <f t="shared" si="3"/>
        <v>-3.1748698314580298E-2</v>
      </c>
      <c r="E6" s="62"/>
      <c r="F6" s="62"/>
      <c r="G6" s="62"/>
      <c r="H6" s="62"/>
    </row>
    <row r="7" spans="1:8" ht="18">
      <c r="A7" s="67">
        <v>1423.85</v>
      </c>
      <c r="B7" s="68">
        <v>98.95</v>
      </c>
      <c r="C7" s="71">
        <f t="shared" ref="C7:D7" si="4">LN(A7/A6)</f>
        <v>-1.1070288187379934E-2</v>
      </c>
      <c r="D7" s="72">
        <f t="shared" si="4"/>
        <v>-3.3295000909006035E-2</v>
      </c>
      <c r="E7" s="62"/>
      <c r="F7" s="62"/>
      <c r="G7" s="62"/>
      <c r="H7" s="62"/>
    </row>
    <row r="8" spans="1:8" ht="18">
      <c r="A8" s="67">
        <v>1384.8</v>
      </c>
      <c r="B8" s="68">
        <v>92.3</v>
      </c>
      <c r="C8" s="71">
        <f t="shared" ref="C8:D8" si="5">LN(A8/A7)</f>
        <v>-2.7808745482930153E-2</v>
      </c>
      <c r="D8" s="72">
        <f t="shared" si="5"/>
        <v>-6.9570530539768291E-2</v>
      </c>
      <c r="E8" s="62"/>
      <c r="F8" s="62"/>
      <c r="G8" s="129" t="s">
        <v>54</v>
      </c>
      <c r="H8" s="130"/>
    </row>
    <row r="9" spans="1:8" ht="18">
      <c r="A9" s="67">
        <v>1380.95</v>
      </c>
      <c r="B9" s="68">
        <v>91.3</v>
      </c>
      <c r="C9" s="71">
        <f t="shared" ref="C9:D9" si="6">LN(A9/A8)</f>
        <v>-2.7840567562287064E-3</v>
      </c>
      <c r="D9" s="72">
        <f t="shared" si="6"/>
        <v>-1.089335390788365E-2</v>
      </c>
      <c r="E9" s="62"/>
      <c r="F9" s="62"/>
      <c r="G9" s="73" t="s">
        <v>55</v>
      </c>
      <c r="H9" s="74">
        <f>(0.5*AVERAGE(C2:C247))+(0.5*AVERAGE(D2:D247))</f>
        <v>9.4481146511314824E-4</v>
      </c>
    </row>
    <row r="10" spans="1:8" ht="18">
      <c r="A10" s="67">
        <v>1404</v>
      </c>
      <c r="B10" s="68">
        <v>95.5</v>
      </c>
      <c r="C10" s="71">
        <f t="shared" ref="C10:D10" si="7">LN(A10/A9)</f>
        <v>1.6553637479985745E-2</v>
      </c>
      <c r="D10" s="72">
        <f t="shared" si="7"/>
        <v>4.4975459885761862E-2</v>
      </c>
      <c r="E10" s="62"/>
      <c r="F10" s="62"/>
      <c r="G10" s="73" t="s">
        <v>56</v>
      </c>
      <c r="H10" s="74">
        <f>H14/(H15*H16)^0.5</f>
        <v>0.21317104271515103</v>
      </c>
    </row>
    <row r="11" spans="1:8" ht="18">
      <c r="A11" s="67">
        <v>1421</v>
      </c>
      <c r="B11" s="68">
        <v>95.15</v>
      </c>
      <c r="C11" s="71">
        <f t="shared" ref="C11:D11" si="8">LN(A11/A10)</f>
        <v>1.2035543511344312E-2</v>
      </c>
      <c r="D11" s="72">
        <f t="shared" si="8"/>
        <v>-3.6716537445260085E-3</v>
      </c>
      <c r="E11" s="62"/>
      <c r="F11" s="62"/>
      <c r="G11" s="73" t="s">
        <v>57</v>
      </c>
      <c r="H11" s="74">
        <f>VAR(C2:D247)</f>
        <v>3.6024965154789489E-4</v>
      </c>
    </row>
    <row r="12" spans="1:8" ht="18">
      <c r="A12" s="67">
        <v>1434.75</v>
      </c>
      <c r="B12" s="68">
        <v>94.65</v>
      </c>
      <c r="C12" s="71">
        <f t="shared" ref="C12:D12" si="9">LN(A12/A11)</f>
        <v>9.6297688913712324E-3</v>
      </c>
      <c r="D12" s="72">
        <f t="shared" si="9"/>
        <v>-5.2687160868266089E-3</v>
      </c>
      <c r="E12" s="62"/>
      <c r="F12" s="62"/>
      <c r="G12" s="62"/>
      <c r="H12" s="62"/>
    </row>
    <row r="13" spans="1:8" ht="18">
      <c r="A13" s="67">
        <v>1439.9</v>
      </c>
      <c r="B13" s="68">
        <v>94.5</v>
      </c>
      <c r="C13" s="71">
        <f t="shared" ref="C13:D13" si="10">LN(A13/A12)</f>
        <v>3.5830487257528043E-3</v>
      </c>
      <c r="D13" s="72">
        <f t="shared" si="10"/>
        <v>-1.5860431556348514E-3</v>
      </c>
      <c r="E13" s="62"/>
      <c r="F13" s="62"/>
      <c r="H13" s="62"/>
    </row>
    <row r="14" spans="1:8" ht="18">
      <c r="A14" s="67">
        <v>1444</v>
      </c>
      <c r="B14" s="68">
        <v>95.55</v>
      </c>
      <c r="C14" s="71">
        <f t="shared" ref="C14:D14" si="11">LN(A14/A13)</f>
        <v>2.8433737385465912E-3</v>
      </c>
      <c r="D14" s="72">
        <f t="shared" si="11"/>
        <v>1.1049836186584935E-2</v>
      </c>
      <c r="E14" s="62"/>
      <c r="F14" s="62"/>
      <c r="G14" s="75" t="s">
        <v>58</v>
      </c>
      <c r="H14" s="76">
        <f>COVAR(C:C,D:D)</f>
        <v>6.8378088078237481E-5</v>
      </c>
    </row>
    <row r="15" spans="1:8" ht="18">
      <c r="A15" s="67">
        <v>1443</v>
      </c>
      <c r="B15" s="68">
        <v>94.45</v>
      </c>
      <c r="C15" s="71">
        <f t="shared" ref="C15:D15" si="12">LN(A15/A14)</f>
        <v>-6.9276067890071597E-4</v>
      </c>
      <c r="D15" s="72">
        <f t="shared" si="12"/>
        <v>-1.1579076738763412E-2</v>
      </c>
      <c r="E15" s="62"/>
      <c r="F15" s="62"/>
      <c r="G15" s="75" t="s">
        <v>59</v>
      </c>
      <c r="H15" s="75">
        <f>VAR(C:C)</f>
        <v>1.9575718384270816E-4</v>
      </c>
    </row>
    <row r="16" spans="1:8" ht="18">
      <c r="A16" s="67">
        <v>1438</v>
      </c>
      <c r="B16" s="68">
        <v>97.3</v>
      </c>
      <c r="C16" s="71">
        <f t="shared" ref="C16:D16" si="13">LN(A16/A15)</f>
        <v>-3.4710204928788554E-3</v>
      </c>
      <c r="D16" s="72">
        <f t="shared" si="13"/>
        <v>2.9728395244440837E-2</v>
      </c>
      <c r="E16" s="62"/>
      <c r="F16" s="62"/>
      <c r="G16" s="75" t="s">
        <v>60</v>
      </c>
      <c r="H16" s="75">
        <f>VAR(D:D)</f>
        <v>5.2560535213904997E-4</v>
      </c>
    </row>
    <row r="17" spans="1:8" ht="18">
      <c r="A17" s="67">
        <v>1430.75</v>
      </c>
      <c r="B17" s="68">
        <v>96.5</v>
      </c>
      <c r="C17" s="71">
        <f t="shared" ref="C17:D17" si="14">LN(A17/A16)</f>
        <v>-5.0544769917803952E-3</v>
      </c>
      <c r="D17" s="72">
        <f t="shared" si="14"/>
        <v>-8.2559808470191488E-3</v>
      </c>
      <c r="E17" s="62"/>
      <c r="F17" s="62"/>
      <c r="H17" s="77"/>
    </row>
    <row r="18" spans="1:8" ht="18">
      <c r="A18" s="67">
        <v>1440</v>
      </c>
      <c r="B18" s="68">
        <v>99.3</v>
      </c>
      <c r="C18" s="71">
        <f t="shared" ref="C18:D18" si="15">LN(A18/A17)</f>
        <v>6.4443312808346543E-3</v>
      </c>
      <c r="D18" s="72">
        <f t="shared" si="15"/>
        <v>2.860256270618668E-2</v>
      </c>
      <c r="E18" s="62"/>
      <c r="F18" s="62"/>
      <c r="G18" s="62"/>
    </row>
    <row r="19" spans="1:8" ht="18">
      <c r="A19" s="67">
        <v>1432.6</v>
      </c>
      <c r="B19" s="68">
        <v>99.05</v>
      </c>
      <c r="C19" s="71">
        <f t="shared" ref="C19:D19" si="16">LN(A19/A18)</f>
        <v>-5.1521383896954822E-3</v>
      </c>
      <c r="D19" s="72">
        <f t="shared" si="16"/>
        <v>-2.5207979065669322E-3</v>
      </c>
      <c r="E19" s="62"/>
      <c r="F19" s="62"/>
      <c r="G19" s="62"/>
      <c r="H19" s="78"/>
    </row>
    <row r="20" spans="1:8" ht="18">
      <c r="A20" s="67">
        <v>1442</v>
      </c>
      <c r="B20" s="68">
        <v>101.3</v>
      </c>
      <c r="C20" s="71">
        <f t="shared" ref="C20:D20" si="17">LN(A20/A19)</f>
        <v>6.5400636645435795E-3</v>
      </c>
      <c r="D20" s="72">
        <f t="shared" si="17"/>
        <v>2.2461638110077731E-2</v>
      </c>
      <c r="E20" s="62"/>
      <c r="F20" s="62"/>
      <c r="G20" s="62"/>
    </row>
    <row r="21" spans="1:8" ht="18">
      <c r="A21" s="67">
        <v>1464.9</v>
      </c>
      <c r="B21" s="68">
        <v>102.9</v>
      </c>
      <c r="C21" s="71">
        <f t="shared" ref="C21:D21" si="18">LN(A21/A20)</f>
        <v>1.5755941890830027E-2</v>
      </c>
      <c r="D21" s="72">
        <f t="shared" si="18"/>
        <v>1.5671231585366228E-2</v>
      </c>
      <c r="E21" s="62"/>
      <c r="F21" s="62"/>
      <c r="G21" s="62"/>
      <c r="H21" s="62"/>
    </row>
    <row r="22" spans="1:8" ht="18">
      <c r="A22" s="67">
        <v>1487.7</v>
      </c>
      <c r="B22" s="68">
        <v>104.5</v>
      </c>
      <c r="C22" s="71">
        <f t="shared" ref="C22:D22" si="19">LN(A22/A21)</f>
        <v>1.5444322427473556E-2</v>
      </c>
      <c r="D22" s="72">
        <f t="shared" si="19"/>
        <v>1.5429428564861633E-2</v>
      </c>
      <c r="E22" s="62"/>
      <c r="F22" s="62"/>
      <c r="G22" s="62"/>
      <c r="H22" s="62"/>
    </row>
    <row r="23" spans="1:8" ht="18">
      <c r="A23" s="67">
        <v>1496.9</v>
      </c>
      <c r="B23" s="68">
        <v>107.9</v>
      </c>
      <c r="C23" s="71">
        <f t="shared" ref="C23:D23" si="20">LN(A23/A22)</f>
        <v>6.1649997579923095E-3</v>
      </c>
      <c r="D23" s="72">
        <f t="shared" si="20"/>
        <v>3.2017800859223358E-2</v>
      </c>
      <c r="E23" s="62"/>
      <c r="F23" s="62"/>
      <c r="G23" s="62"/>
      <c r="H23" s="62"/>
    </row>
    <row r="24" spans="1:8" ht="18">
      <c r="A24" s="67">
        <v>1488</v>
      </c>
      <c r="B24" s="68">
        <v>107.45</v>
      </c>
      <c r="C24" s="71">
        <f t="shared" ref="C24:D24" si="21">LN(A24/A23)</f>
        <v>-5.9633665281529566E-3</v>
      </c>
      <c r="D24" s="72">
        <f t="shared" si="21"/>
        <v>-4.1792491755695878E-3</v>
      </c>
      <c r="E24" s="62"/>
      <c r="F24" s="62"/>
      <c r="G24" s="62"/>
      <c r="H24" s="62"/>
    </row>
    <row r="25" spans="1:8" ht="18">
      <c r="A25" s="67">
        <v>1471.65</v>
      </c>
      <c r="B25" s="68">
        <v>106.1</v>
      </c>
      <c r="C25" s="71">
        <f t="shared" ref="C25:D25" si="22">LN(A25/A24)</f>
        <v>-1.1048716115527553E-2</v>
      </c>
      <c r="D25" s="72">
        <f t="shared" si="22"/>
        <v>-1.2643577468582115E-2</v>
      </c>
      <c r="E25" s="62"/>
      <c r="F25" s="62"/>
      <c r="G25" s="62"/>
      <c r="H25" s="62"/>
    </row>
    <row r="26" spans="1:8" ht="18">
      <c r="A26" s="67">
        <v>1502.85</v>
      </c>
      <c r="B26" s="68">
        <v>101.85</v>
      </c>
      <c r="C26" s="71">
        <f t="shared" ref="C26:D26" si="23">LN(A26/A25)</f>
        <v>2.0979085095872135E-2</v>
      </c>
      <c r="D26" s="72">
        <f t="shared" si="23"/>
        <v>-4.0880902947122592E-2</v>
      </c>
      <c r="E26" s="62"/>
      <c r="F26" s="62"/>
      <c r="G26" s="62"/>
      <c r="H26" s="62"/>
    </row>
    <row r="27" spans="1:8" ht="18">
      <c r="A27" s="67">
        <v>1511.65</v>
      </c>
      <c r="B27" s="68">
        <v>99</v>
      </c>
      <c r="C27" s="71">
        <f t="shared" ref="C27:D27" si="24">LN(A27/A26)</f>
        <v>5.8384640886419608E-3</v>
      </c>
      <c r="D27" s="72">
        <f t="shared" si="24"/>
        <v>-2.8381292538224797E-2</v>
      </c>
      <c r="E27" s="62"/>
      <c r="F27" s="62"/>
      <c r="G27" s="62"/>
      <c r="H27" s="62"/>
    </row>
    <row r="28" spans="1:8" ht="18">
      <c r="A28" s="67">
        <v>1501</v>
      </c>
      <c r="B28" s="68">
        <v>99.8</v>
      </c>
      <c r="C28" s="71">
        <f t="shared" ref="C28:D28" si="25">LN(A28/A27)</f>
        <v>-7.0702168285615343E-3</v>
      </c>
      <c r="D28" s="72">
        <f t="shared" si="25"/>
        <v>8.0483331828284151E-3</v>
      </c>
      <c r="E28" s="62"/>
      <c r="F28" s="62"/>
      <c r="G28" s="62"/>
      <c r="H28" s="62"/>
    </row>
    <row r="29" spans="1:8" ht="18">
      <c r="A29" s="67">
        <v>1494.35</v>
      </c>
      <c r="B29" s="68">
        <v>100.2</v>
      </c>
      <c r="C29" s="71">
        <f t="shared" ref="C29:D29" si="26">LN(A29/A28)</f>
        <v>-4.4402229627346869E-3</v>
      </c>
      <c r="D29" s="72">
        <f t="shared" si="26"/>
        <v>4.0000053333461372E-3</v>
      </c>
      <c r="E29" s="62"/>
      <c r="F29" s="62"/>
      <c r="G29" s="62"/>
      <c r="H29" s="62"/>
    </row>
    <row r="30" spans="1:8" ht="18">
      <c r="A30" s="67">
        <v>1467.9</v>
      </c>
      <c r="B30" s="68">
        <v>95.45</v>
      </c>
      <c r="C30" s="71">
        <f t="shared" ref="C30:D30" si="27">LN(A30/A29)</f>
        <v>-1.7858521707539602E-2</v>
      </c>
      <c r="D30" s="72">
        <f t="shared" si="27"/>
        <v>-4.8565638479007779E-2</v>
      </c>
      <c r="E30" s="62"/>
      <c r="F30" s="62"/>
      <c r="G30" s="62"/>
      <c r="H30" s="62"/>
    </row>
    <row r="31" spans="1:8" ht="18">
      <c r="A31" s="67">
        <v>1481</v>
      </c>
      <c r="B31" s="68">
        <v>93.75</v>
      </c>
      <c r="C31" s="71">
        <f t="shared" ref="C31:D31" si="28">LN(A31/A30)</f>
        <v>8.8847273046111543E-3</v>
      </c>
      <c r="D31" s="72">
        <f t="shared" si="28"/>
        <v>-1.7970885321236404E-2</v>
      </c>
      <c r="E31" s="62"/>
      <c r="F31" s="62"/>
      <c r="G31" s="62"/>
      <c r="H31" s="62"/>
    </row>
    <row r="32" spans="1:8" ht="18">
      <c r="A32" s="67">
        <v>1471.9</v>
      </c>
      <c r="B32" s="68">
        <v>91.75</v>
      </c>
      <c r="C32" s="71">
        <f t="shared" ref="C32:D32" si="29">LN(A32/A31)</f>
        <v>-6.1634520692577218E-3</v>
      </c>
      <c r="D32" s="72">
        <f t="shared" si="29"/>
        <v>-2.1564177915840525E-2</v>
      </c>
      <c r="E32" s="62"/>
      <c r="F32" s="62"/>
      <c r="G32" s="62"/>
      <c r="H32" s="62"/>
    </row>
    <row r="33" spans="1:8" ht="18">
      <c r="A33" s="67">
        <v>1401.3</v>
      </c>
      <c r="B33" s="68">
        <v>91.4</v>
      </c>
      <c r="C33" s="71">
        <f t="shared" ref="C33:D33" si="30">LN(A33/A32)</f>
        <v>-4.915370602236907E-2</v>
      </c>
      <c r="D33" s="72">
        <f t="shared" si="30"/>
        <v>-3.8220084745752732E-3</v>
      </c>
      <c r="E33" s="62"/>
      <c r="F33" s="62"/>
      <c r="G33" s="62"/>
      <c r="H33" s="62"/>
    </row>
    <row r="34" spans="1:8" ht="18">
      <c r="A34" s="67">
        <v>1408.75</v>
      </c>
      <c r="B34" s="68">
        <v>92.95</v>
      </c>
      <c r="C34" s="71">
        <f t="shared" ref="C34:D34" si="31">LN(A34/A33)</f>
        <v>5.3024091778141706E-3</v>
      </c>
      <c r="D34" s="72">
        <f t="shared" si="31"/>
        <v>1.6816235707348665E-2</v>
      </c>
      <c r="E34" s="62"/>
      <c r="F34" s="62"/>
      <c r="G34" s="62"/>
      <c r="H34" s="62"/>
    </row>
    <row r="35" spans="1:8" ht="18">
      <c r="A35" s="67">
        <v>1482.5</v>
      </c>
      <c r="B35" s="68">
        <v>91.2</v>
      </c>
      <c r="C35" s="71">
        <f t="shared" ref="C35:D35" si="32">LN(A35/A34)</f>
        <v>5.1027065517894481E-2</v>
      </c>
      <c r="D35" s="72">
        <f t="shared" si="32"/>
        <v>-1.9006817087167366E-2</v>
      </c>
      <c r="E35" s="62"/>
      <c r="F35" s="62"/>
      <c r="G35" s="62"/>
      <c r="H35" s="62"/>
    </row>
    <row r="36" spans="1:8" ht="18">
      <c r="A36" s="67">
        <v>1578.5</v>
      </c>
      <c r="B36" s="68">
        <v>93.95</v>
      </c>
      <c r="C36" s="71">
        <f t="shared" ref="C36:D36" si="33">LN(A36/A35)</f>
        <v>6.2745177126165882E-2</v>
      </c>
      <c r="D36" s="72">
        <f t="shared" si="33"/>
        <v>2.9707828779188587E-2</v>
      </c>
      <c r="E36" s="62"/>
      <c r="F36" s="62"/>
      <c r="G36" s="62"/>
      <c r="H36" s="62"/>
    </row>
    <row r="37" spans="1:8" ht="18">
      <c r="A37" s="67">
        <v>1581.7</v>
      </c>
      <c r="B37" s="68">
        <v>95.3</v>
      </c>
      <c r="C37" s="71">
        <f t="shared" ref="C37:D37" si="34">LN(A37/A36)</f>
        <v>2.0251889713967896E-3</v>
      </c>
      <c r="D37" s="72">
        <f t="shared" si="34"/>
        <v>1.42670848006821E-2</v>
      </c>
      <c r="E37" s="62"/>
      <c r="F37" s="62"/>
      <c r="G37" s="62"/>
      <c r="H37" s="62"/>
    </row>
    <row r="38" spans="1:8" ht="18">
      <c r="A38" s="67">
        <v>1588</v>
      </c>
      <c r="B38" s="68">
        <v>98.6</v>
      </c>
      <c r="C38" s="71">
        <f t="shared" ref="C38:D38" si="35">LN(A38/A37)</f>
        <v>3.9751448376379181E-3</v>
      </c>
      <c r="D38" s="72">
        <f t="shared" si="35"/>
        <v>3.4041450948433173E-2</v>
      </c>
      <c r="E38" s="62"/>
      <c r="F38" s="62"/>
      <c r="G38" s="62"/>
      <c r="H38" s="62"/>
    </row>
    <row r="39" spans="1:8" ht="18">
      <c r="A39" s="67">
        <v>1618.25</v>
      </c>
      <c r="B39" s="68">
        <v>99.95</v>
      </c>
      <c r="C39" s="71">
        <f t="shared" ref="C39:D39" si="36">LN(A39/A38)</f>
        <v>1.8869955618538565E-2</v>
      </c>
      <c r="D39" s="72">
        <f t="shared" si="36"/>
        <v>1.359879933781947E-2</v>
      </c>
      <c r="E39" s="62"/>
      <c r="F39" s="62"/>
      <c r="G39" s="62"/>
      <c r="H39" s="62"/>
    </row>
    <row r="40" spans="1:8" ht="18">
      <c r="A40" s="67">
        <v>1631.65</v>
      </c>
      <c r="B40" s="68">
        <v>100.8</v>
      </c>
      <c r="C40" s="71">
        <f t="shared" ref="C40:D40" si="37">LN(A40/A39)</f>
        <v>8.246454314116556E-3</v>
      </c>
      <c r="D40" s="72">
        <f t="shared" si="37"/>
        <v>8.4682946908591229E-3</v>
      </c>
      <c r="E40" s="62"/>
      <c r="F40" s="62"/>
      <c r="G40" s="62"/>
      <c r="H40" s="62"/>
    </row>
    <row r="41" spans="1:8" ht="18">
      <c r="A41" s="67">
        <v>1628</v>
      </c>
      <c r="B41" s="68">
        <v>103.35</v>
      </c>
      <c r="C41" s="71">
        <f t="shared" ref="C41:D41" si="38">LN(A41/A40)</f>
        <v>-2.2395051772505833E-3</v>
      </c>
      <c r="D41" s="72">
        <f t="shared" si="38"/>
        <v>2.4982930490509047E-2</v>
      </c>
      <c r="E41" s="62"/>
      <c r="F41" s="62"/>
      <c r="G41" s="62"/>
      <c r="H41" s="62"/>
    </row>
    <row r="42" spans="1:8" ht="18">
      <c r="A42" s="67">
        <v>1614.85</v>
      </c>
      <c r="B42" s="68">
        <v>102.5</v>
      </c>
      <c r="C42" s="71">
        <f t="shared" ref="C42:D42" si="39">LN(A42/A41)</f>
        <v>-8.1101944762399601E-3</v>
      </c>
      <c r="D42" s="72">
        <f t="shared" si="39"/>
        <v>-8.2584875493143892E-3</v>
      </c>
      <c r="E42" s="62"/>
      <c r="F42" s="62"/>
      <c r="G42" s="62"/>
      <c r="H42" s="62"/>
    </row>
    <row r="43" spans="1:8" ht="18">
      <c r="A43" s="67">
        <v>1597.8</v>
      </c>
      <c r="B43" s="68">
        <v>100.35</v>
      </c>
      <c r="C43" s="71">
        <f t="shared" ref="C43:D43" si="40">LN(A43/A42)</f>
        <v>-1.0614390038304073E-2</v>
      </c>
      <c r="D43" s="72">
        <f t="shared" si="40"/>
        <v>-2.1198723336115739E-2</v>
      </c>
      <c r="E43" s="62"/>
      <c r="F43" s="62"/>
      <c r="G43" s="62"/>
      <c r="H43" s="62"/>
    </row>
    <row r="44" spans="1:8" ht="18">
      <c r="A44" s="67">
        <v>1592.5</v>
      </c>
      <c r="B44" s="68">
        <v>99.4</v>
      </c>
      <c r="C44" s="71">
        <f t="shared" ref="C44:D44" si="41">LN(A44/A43)</f>
        <v>-3.3225746016231016E-3</v>
      </c>
      <c r="D44" s="72">
        <f t="shared" si="41"/>
        <v>-9.5119615798187358E-3</v>
      </c>
      <c r="E44" s="62"/>
      <c r="F44" s="62"/>
      <c r="G44" s="62"/>
      <c r="H44" s="62"/>
    </row>
    <row r="45" spans="1:8" ht="18">
      <c r="A45" s="67">
        <v>1625</v>
      </c>
      <c r="B45" s="68">
        <v>99.25</v>
      </c>
      <c r="C45" s="71">
        <f t="shared" ref="C45:D45" si="42">LN(A45/A44)</f>
        <v>2.0202707317519469E-2</v>
      </c>
      <c r="D45" s="72">
        <f t="shared" si="42"/>
        <v>-1.5101940952286508E-3</v>
      </c>
      <c r="E45" s="62"/>
      <c r="F45" s="62"/>
      <c r="G45" s="62"/>
      <c r="H45" s="62"/>
    </row>
    <row r="46" spans="1:8" ht="18">
      <c r="A46" s="67">
        <v>1641</v>
      </c>
      <c r="B46" s="68">
        <v>104.85</v>
      </c>
      <c r="C46" s="71">
        <f t="shared" ref="C46:D46" si="43">LN(A46/A45)</f>
        <v>9.7979963262530296E-3</v>
      </c>
      <c r="D46" s="72">
        <f t="shared" si="43"/>
        <v>5.4888837780629064E-2</v>
      </c>
      <c r="E46" s="62"/>
      <c r="F46" s="62"/>
      <c r="G46" s="62"/>
      <c r="H46" s="62"/>
    </row>
    <row r="47" spans="1:8" ht="18">
      <c r="A47" s="67">
        <v>1621.8</v>
      </c>
      <c r="B47" s="68">
        <v>103.5</v>
      </c>
      <c r="C47" s="71">
        <f t="shared" ref="C47:D47" si="44">LN(A47/A46)</f>
        <v>-1.1769168579634049E-2</v>
      </c>
      <c r="D47" s="72">
        <f t="shared" si="44"/>
        <v>-1.2959144642505117E-2</v>
      </c>
      <c r="E47" s="62"/>
      <c r="F47" s="62"/>
      <c r="G47" s="62"/>
      <c r="H47" s="62"/>
    </row>
    <row r="48" spans="1:8" ht="18">
      <c r="A48" s="67">
        <v>1605.95</v>
      </c>
      <c r="B48" s="68">
        <v>115.5</v>
      </c>
      <c r="C48" s="71">
        <f t="shared" ref="C48:D48" si="45">LN(A48/A47)</f>
        <v>-9.8211617387109085E-3</v>
      </c>
      <c r="D48" s="72">
        <f t="shared" si="45"/>
        <v>0.10969891725642453</v>
      </c>
      <c r="E48" s="62"/>
      <c r="F48" s="62"/>
      <c r="G48" s="62"/>
      <c r="H48" s="62"/>
    </row>
    <row r="49" spans="1:8" ht="18">
      <c r="A49" s="67">
        <v>1564.2</v>
      </c>
      <c r="B49" s="68">
        <v>112.2</v>
      </c>
      <c r="C49" s="71">
        <f t="shared" ref="C49:D49" si="46">LN(A49/A48)</f>
        <v>-2.6340970604234924E-2</v>
      </c>
      <c r="D49" s="72">
        <f t="shared" si="46"/>
        <v>-2.8987536873252298E-2</v>
      </c>
      <c r="E49" s="62"/>
      <c r="F49" s="62"/>
      <c r="G49" s="62"/>
      <c r="H49" s="62"/>
    </row>
    <row r="50" spans="1:8" ht="18">
      <c r="A50" s="67">
        <v>1573.9</v>
      </c>
      <c r="B50" s="68">
        <v>108.55</v>
      </c>
      <c r="C50" s="71">
        <f t="shared" ref="C50:D50" si="47">LN(A50/A49)</f>
        <v>6.1821043900442954E-3</v>
      </c>
      <c r="D50" s="72">
        <f t="shared" si="47"/>
        <v>-3.307209676429515E-2</v>
      </c>
      <c r="E50" s="62"/>
      <c r="F50" s="62"/>
      <c r="G50" s="62"/>
      <c r="H50" s="62"/>
    </row>
    <row r="51" spans="1:8" ht="18">
      <c r="A51" s="67">
        <v>1557.7</v>
      </c>
      <c r="B51" s="68">
        <v>114.4</v>
      </c>
      <c r="C51" s="71">
        <f t="shared" ref="C51:D51" si="48">LN(A51/A50)</f>
        <v>-1.0346241224995091E-2</v>
      </c>
      <c r="D51" s="72">
        <f t="shared" si="48"/>
        <v>5.2490182621396764E-2</v>
      </c>
      <c r="E51" s="62"/>
      <c r="F51" s="62"/>
      <c r="G51" s="62"/>
      <c r="H51" s="62"/>
    </row>
    <row r="52" spans="1:8" ht="18">
      <c r="A52" s="67">
        <v>1613.95</v>
      </c>
      <c r="B52" s="68">
        <v>115.35</v>
      </c>
      <c r="C52" s="71">
        <f t="shared" ref="C52:D52" si="49">LN(A52/A51)</f>
        <v>3.5474216083152203E-2</v>
      </c>
      <c r="D52" s="72">
        <f t="shared" si="49"/>
        <v>8.2699056740649594E-3</v>
      </c>
      <c r="E52" s="62"/>
      <c r="F52" s="62"/>
      <c r="G52" s="62"/>
      <c r="H52" s="62"/>
    </row>
    <row r="53" spans="1:8" ht="18">
      <c r="A53" s="67">
        <v>1636.25</v>
      </c>
      <c r="B53" s="68">
        <v>120.5</v>
      </c>
      <c r="C53" s="71">
        <f t="shared" ref="C53:D53" si="50">LN(A53/A52)</f>
        <v>1.3722447808397405E-2</v>
      </c>
      <c r="D53" s="72">
        <f t="shared" si="50"/>
        <v>4.3678768310946962E-2</v>
      </c>
      <c r="E53" s="62"/>
      <c r="F53" s="62"/>
      <c r="G53" s="62"/>
      <c r="H53" s="62"/>
    </row>
    <row r="54" spans="1:8" ht="18">
      <c r="A54" s="67">
        <v>1588.9</v>
      </c>
      <c r="B54" s="68">
        <v>118.4</v>
      </c>
      <c r="C54" s="71">
        <f t="shared" ref="C54:D54" si="51">LN(A54/A53)</f>
        <v>-2.9365085329788317E-2</v>
      </c>
      <c r="D54" s="72">
        <f t="shared" si="51"/>
        <v>-1.7581030480804314E-2</v>
      </c>
      <c r="E54" s="62"/>
      <c r="F54" s="62"/>
      <c r="G54" s="62"/>
      <c r="H54" s="62"/>
    </row>
    <row r="55" spans="1:8" ht="18">
      <c r="A55" s="67">
        <v>1572.55</v>
      </c>
      <c r="B55" s="68">
        <v>117.65</v>
      </c>
      <c r="C55" s="71">
        <f t="shared" ref="C55:D55" si="52">LN(A55/A54)</f>
        <v>-1.0343447322839101E-2</v>
      </c>
      <c r="D55" s="72">
        <f t="shared" si="52"/>
        <v>-6.354607276533788E-3</v>
      </c>
      <c r="E55" s="62"/>
      <c r="F55" s="62"/>
      <c r="G55" s="62"/>
      <c r="H55" s="62"/>
    </row>
    <row r="56" spans="1:8" ht="18">
      <c r="A56" s="67">
        <v>1587.5</v>
      </c>
      <c r="B56" s="68">
        <v>116.65</v>
      </c>
      <c r="C56" s="71">
        <f t="shared" ref="C56:D56" si="53">LN(A56/A55)</f>
        <v>9.4619461953644075E-3</v>
      </c>
      <c r="D56" s="72">
        <f t="shared" si="53"/>
        <v>-8.5361167059324755E-3</v>
      </c>
      <c r="E56" s="62"/>
      <c r="F56" s="62"/>
      <c r="G56" s="62"/>
      <c r="H56" s="62"/>
    </row>
    <row r="57" spans="1:8" ht="18">
      <c r="A57" s="67">
        <v>1596</v>
      </c>
      <c r="B57" s="68">
        <v>115.8</v>
      </c>
      <c r="C57" s="71">
        <f t="shared" ref="C57:D57" si="54">LN(A57/A56)</f>
        <v>5.340047242907371E-3</v>
      </c>
      <c r="D57" s="72">
        <f t="shared" si="54"/>
        <v>-7.3134333285441765E-3</v>
      </c>
      <c r="E57" s="62"/>
      <c r="F57" s="62"/>
      <c r="G57" s="62"/>
      <c r="H57" s="62"/>
    </row>
    <row r="58" spans="1:8" ht="18">
      <c r="A58" s="67">
        <v>1571</v>
      </c>
      <c r="B58" s="68">
        <v>117</v>
      </c>
      <c r="C58" s="71">
        <f t="shared" ref="C58:D58" si="55">LN(A58/A57)</f>
        <v>-1.5788139754132902E-2</v>
      </c>
      <c r="D58" s="72">
        <f t="shared" si="55"/>
        <v>1.0309369658861287E-2</v>
      </c>
      <c r="E58" s="62"/>
      <c r="F58" s="62"/>
      <c r="G58" s="62"/>
      <c r="H58" s="62"/>
    </row>
    <row r="59" spans="1:8" ht="18">
      <c r="A59" s="67">
        <v>1545.6</v>
      </c>
      <c r="B59" s="68">
        <v>118.25</v>
      </c>
      <c r="C59" s="71">
        <f t="shared" ref="C59:D59" si="56">LN(A59/A58)</f>
        <v>-1.630017479736761E-2</v>
      </c>
      <c r="D59" s="72">
        <f t="shared" si="56"/>
        <v>1.0627092574286193E-2</v>
      </c>
      <c r="E59" s="62"/>
      <c r="F59" s="62"/>
      <c r="G59" s="62"/>
      <c r="H59" s="62"/>
    </row>
    <row r="60" spans="1:8" ht="18">
      <c r="A60" s="67">
        <v>1555</v>
      </c>
      <c r="B60" s="68">
        <v>122.35</v>
      </c>
      <c r="C60" s="71">
        <f t="shared" ref="C60:D60" si="57">LN(A60/A59)</f>
        <v>6.0633611550811196E-3</v>
      </c>
      <c r="D60" s="72">
        <f t="shared" si="57"/>
        <v>3.4084762516638355E-2</v>
      </c>
      <c r="E60" s="62"/>
      <c r="F60" s="62"/>
      <c r="G60" s="62"/>
      <c r="H60" s="62"/>
    </row>
    <row r="61" spans="1:8" ht="18">
      <c r="A61" s="67">
        <v>1565.7</v>
      </c>
      <c r="B61" s="68">
        <v>119.55</v>
      </c>
      <c r="C61" s="71">
        <f t="shared" ref="C61:D61" si="58">LN(A61/A60)</f>
        <v>6.8574627041427215E-3</v>
      </c>
      <c r="D61" s="72">
        <f t="shared" si="58"/>
        <v>-2.3151095984346941E-2</v>
      </c>
      <c r="E61" s="62"/>
      <c r="F61" s="62"/>
      <c r="G61" s="62"/>
      <c r="H61" s="62"/>
    </row>
    <row r="62" spans="1:8" ht="18">
      <c r="A62" s="67">
        <v>1575</v>
      </c>
      <c r="B62" s="68">
        <v>117</v>
      </c>
      <c r="C62" s="71">
        <f t="shared" ref="C62:D62" si="59">LN(A62/A61)</f>
        <v>5.9222639422562371E-3</v>
      </c>
      <c r="D62" s="72">
        <f t="shared" si="59"/>
        <v>-2.1560759106577624E-2</v>
      </c>
      <c r="E62" s="62"/>
      <c r="F62" s="62"/>
      <c r="G62" s="62"/>
      <c r="H62" s="62"/>
    </row>
    <row r="63" spans="1:8" ht="18">
      <c r="A63" s="67">
        <v>1600</v>
      </c>
      <c r="B63" s="68">
        <v>117.4</v>
      </c>
      <c r="C63" s="71">
        <f t="shared" ref="C63:D63" si="60">LN(A63/A62)</f>
        <v>1.5748356968139112E-2</v>
      </c>
      <c r="D63" s="72">
        <f t="shared" si="60"/>
        <v>3.4129725962399426E-3</v>
      </c>
      <c r="E63" s="62"/>
      <c r="F63" s="62"/>
      <c r="G63" s="62"/>
      <c r="H63" s="62"/>
    </row>
    <row r="64" spans="1:8" ht="18">
      <c r="A64" s="67">
        <v>1548.4</v>
      </c>
      <c r="B64" s="68">
        <v>116.85</v>
      </c>
      <c r="C64" s="71">
        <f t="shared" ref="C64:D64" si="61">LN(A64/A63)</f>
        <v>-3.2781489524379454E-2</v>
      </c>
      <c r="D64" s="72">
        <f t="shared" si="61"/>
        <v>-4.6958464091292548E-3</v>
      </c>
      <c r="E64" s="62"/>
      <c r="F64" s="62"/>
      <c r="G64" s="62"/>
      <c r="H64" s="62"/>
    </row>
    <row r="65" spans="1:8" ht="18">
      <c r="A65" s="67">
        <v>1540.4</v>
      </c>
      <c r="B65" s="68">
        <v>116.3</v>
      </c>
      <c r="C65" s="71">
        <f t="shared" ref="C65:D65" si="62">LN(A65/A64)</f>
        <v>-5.1800167627392207E-3</v>
      </c>
      <c r="D65" s="72">
        <f t="shared" si="62"/>
        <v>-4.7180014602481706E-3</v>
      </c>
      <c r="E65" s="62"/>
      <c r="F65" s="62"/>
      <c r="G65" s="62"/>
      <c r="H65" s="62"/>
    </row>
    <row r="66" spans="1:8" ht="18">
      <c r="A66" s="67">
        <v>1539</v>
      </c>
      <c r="B66" s="68">
        <v>114.85</v>
      </c>
      <c r="C66" s="71">
        <f t="shared" ref="C66:D66" si="63">LN(A66/A65)</f>
        <v>-9.0926810187469506E-4</v>
      </c>
      <c r="D66" s="72">
        <f t="shared" si="63"/>
        <v>-1.2546130389511512E-2</v>
      </c>
      <c r="E66" s="62"/>
      <c r="F66" s="62"/>
      <c r="G66" s="62"/>
      <c r="H66" s="62"/>
    </row>
    <row r="67" spans="1:8" ht="18">
      <c r="A67" s="67">
        <v>1522.05</v>
      </c>
      <c r="B67" s="68">
        <v>112.2</v>
      </c>
      <c r="C67" s="71">
        <f t="shared" ref="C67:D67" si="64">LN(A67/A66)</f>
        <v>-1.1074744445677688E-2</v>
      </c>
      <c r="D67" s="72">
        <f t="shared" si="64"/>
        <v>-2.3343936046511245E-2</v>
      </c>
      <c r="E67" s="62"/>
      <c r="F67" s="62"/>
      <c r="G67" s="62"/>
      <c r="H67" s="62"/>
    </row>
    <row r="68" spans="1:8" ht="18">
      <c r="A68" s="67">
        <v>1511.2</v>
      </c>
      <c r="B68" s="68">
        <v>113.25</v>
      </c>
      <c r="C68" s="71">
        <f t="shared" ref="C68:D68" si="65">LN(A68/A67)</f>
        <v>-7.1540732059017032E-3</v>
      </c>
      <c r="D68" s="72">
        <f t="shared" si="65"/>
        <v>9.3147712745473878E-3</v>
      </c>
      <c r="E68" s="62"/>
      <c r="F68" s="62"/>
      <c r="G68" s="62"/>
      <c r="H68" s="62"/>
    </row>
    <row r="69" spans="1:8" ht="18">
      <c r="A69" s="67">
        <v>1494.9</v>
      </c>
      <c r="B69" s="68">
        <v>111.25</v>
      </c>
      <c r="C69" s="71">
        <f t="shared" ref="C69:D69" si="66">LN(A69/A68)</f>
        <v>-1.0844722231831194E-2</v>
      </c>
      <c r="D69" s="72">
        <f t="shared" si="66"/>
        <v>-1.7817843316793786E-2</v>
      </c>
      <c r="E69" s="62"/>
      <c r="F69" s="62"/>
      <c r="G69" s="62"/>
      <c r="H69" s="62"/>
    </row>
    <row r="70" spans="1:8" ht="18">
      <c r="A70" s="67">
        <v>1507.45</v>
      </c>
      <c r="B70" s="68">
        <v>110.3</v>
      </c>
      <c r="C70" s="71">
        <f t="shared" ref="C70:D70" si="67">LN(A70/A69)</f>
        <v>8.3601665999643061E-3</v>
      </c>
      <c r="D70" s="72">
        <f t="shared" si="67"/>
        <v>-8.5759947868928547E-3</v>
      </c>
      <c r="E70" s="62"/>
      <c r="F70" s="62"/>
      <c r="G70" s="62"/>
      <c r="H70" s="62"/>
    </row>
    <row r="71" spans="1:8" ht="18">
      <c r="A71" s="67">
        <v>1506.45</v>
      </c>
      <c r="B71" s="68">
        <v>106</v>
      </c>
      <c r="C71" s="71">
        <f t="shared" ref="C71:D71" si="68">LN(A71/A70)</f>
        <v>-6.6359204797517045E-4</v>
      </c>
      <c r="D71" s="72">
        <f t="shared" si="68"/>
        <v>-3.9764832147389663E-2</v>
      </c>
      <c r="E71" s="62"/>
      <c r="F71" s="62"/>
      <c r="G71" s="62"/>
      <c r="H71" s="62"/>
    </row>
    <row r="72" spans="1:8" ht="18">
      <c r="A72" s="67">
        <v>1495.55</v>
      </c>
      <c r="B72" s="68">
        <v>107.7</v>
      </c>
      <c r="C72" s="71">
        <f t="shared" ref="C72:D72" si="69">LN(A72/A71)</f>
        <v>-7.2618573621104935E-3</v>
      </c>
      <c r="D72" s="72">
        <f t="shared" si="69"/>
        <v>1.5910490050275786E-2</v>
      </c>
      <c r="E72" s="62"/>
      <c r="F72" s="62"/>
      <c r="G72" s="62"/>
      <c r="H72" s="62"/>
    </row>
    <row r="73" spans="1:8" ht="18">
      <c r="A73" s="67">
        <v>1499</v>
      </c>
      <c r="B73" s="68">
        <v>104</v>
      </c>
      <c r="C73" s="71">
        <f t="shared" ref="C73:D73" si="70">LN(A73/A72)</f>
        <v>2.3041869572503885E-3</v>
      </c>
      <c r="D73" s="72">
        <f t="shared" si="70"/>
        <v>-3.4958685020970291E-2</v>
      </c>
      <c r="E73" s="62"/>
      <c r="F73" s="62"/>
      <c r="G73" s="62"/>
      <c r="H73" s="62"/>
    </row>
    <row r="74" spans="1:8" ht="18">
      <c r="A74" s="67">
        <v>1562.55</v>
      </c>
      <c r="B74" s="68">
        <v>106.3</v>
      </c>
      <c r="C74" s="71">
        <f t="shared" ref="C74:D74" si="71">LN(A74/A73)</f>
        <v>4.1520882995969767E-2</v>
      </c>
      <c r="D74" s="72">
        <f t="shared" si="71"/>
        <v>2.1874386206529504E-2</v>
      </c>
      <c r="E74" s="62"/>
      <c r="F74" s="62"/>
      <c r="G74" s="62"/>
      <c r="H74" s="62"/>
    </row>
    <row r="75" spans="1:8" ht="18">
      <c r="A75" s="67">
        <v>1548</v>
      </c>
      <c r="B75" s="68">
        <v>104.2</v>
      </c>
      <c r="C75" s="71">
        <f t="shared" ref="C75:D75" si="72">LN(A75/A74)</f>
        <v>-9.355326948894984E-3</v>
      </c>
      <c r="D75" s="72">
        <f t="shared" si="72"/>
        <v>-1.9953156028635677E-2</v>
      </c>
      <c r="E75" s="62"/>
      <c r="F75" s="62"/>
      <c r="G75" s="62"/>
      <c r="H75" s="62"/>
    </row>
    <row r="76" spans="1:8" ht="18">
      <c r="A76" s="67">
        <v>1499.4</v>
      </c>
      <c r="B76" s="68">
        <v>105.25</v>
      </c>
      <c r="C76" s="71">
        <f t="shared" ref="C76:D76" si="73">LN(A76/A75)</f>
        <v>-3.1898747080710714E-2</v>
      </c>
      <c r="D76" s="72">
        <f t="shared" si="73"/>
        <v>1.0026343243224257E-2</v>
      </c>
      <c r="E76" s="62"/>
      <c r="F76" s="62"/>
      <c r="G76" s="62"/>
      <c r="H76" s="62"/>
    </row>
    <row r="77" spans="1:8" ht="18">
      <c r="A77" s="67">
        <v>1485</v>
      </c>
      <c r="B77" s="68">
        <v>104.5</v>
      </c>
      <c r="C77" s="71">
        <f t="shared" ref="C77:D77" si="74">LN(A77/A76)</f>
        <v>-9.6502558321618151E-3</v>
      </c>
      <c r="D77" s="72">
        <f t="shared" si="74"/>
        <v>-7.1514011576251282E-3</v>
      </c>
      <c r="E77" s="62"/>
      <c r="F77" s="62"/>
      <c r="G77" s="62"/>
      <c r="H77" s="62"/>
    </row>
    <row r="78" spans="1:8" ht="18">
      <c r="A78" s="67">
        <v>1462.65</v>
      </c>
      <c r="B78" s="68">
        <v>104.4</v>
      </c>
      <c r="C78" s="71">
        <f t="shared" ref="C78:D78" si="75">LN(A78/A77)</f>
        <v>-1.5164913287562219E-2</v>
      </c>
      <c r="D78" s="72">
        <f t="shared" si="75"/>
        <v>-9.5739595632733264E-4</v>
      </c>
      <c r="E78" s="62"/>
      <c r="F78" s="62"/>
      <c r="G78" s="62"/>
      <c r="H78" s="62"/>
    </row>
    <row r="79" spans="1:8" ht="18">
      <c r="A79" s="67">
        <v>1456.7</v>
      </c>
      <c r="B79" s="68">
        <v>105.35</v>
      </c>
      <c r="C79" s="71">
        <f t="shared" ref="C79:D79" si="76">LN(A79/A78)</f>
        <v>-4.0762554943356696E-3</v>
      </c>
      <c r="D79" s="72">
        <f t="shared" si="76"/>
        <v>9.0584648016594962E-3</v>
      </c>
      <c r="E79" s="62"/>
      <c r="F79" s="62"/>
      <c r="G79" s="62"/>
      <c r="H79" s="62"/>
    </row>
    <row r="80" spans="1:8" ht="18">
      <c r="A80" s="67">
        <v>1460.9</v>
      </c>
      <c r="B80" s="68">
        <v>105.7</v>
      </c>
      <c r="C80" s="71">
        <f t="shared" ref="C80:D80" si="77">LN(A80/A79)</f>
        <v>2.8790806835662769E-3</v>
      </c>
      <c r="D80" s="72">
        <f t="shared" si="77"/>
        <v>3.3167526259940418E-3</v>
      </c>
      <c r="E80" s="62"/>
      <c r="F80" s="62"/>
      <c r="G80" s="62"/>
      <c r="H80" s="62"/>
    </row>
    <row r="81" spans="1:8" ht="18">
      <c r="A81" s="67">
        <v>1432.8</v>
      </c>
      <c r="B81" s="68">
        <v>104.9</v>
      </c>
      <c r="C81" s="71">
        <f t="shared" ref="C81:D81" si="78">LN(A81/A80)</f>
        <v>-1.9422112391966388E-2</v>
      </c>
      <c r="D81" s="72">
        <f t="shared" si="78"/>
        <v>-7.5973774739404656E-3</v>
      </c>
      <c r="E81" s="62"/>
      <c r="F81" s="62"/>
      <c r="G81" s="62"/>
      <c r="H81" s="62"/>
    </row>
    <row r="82" spans="1:8" ht="18">
      <c r="A82" s="67">
        <v>1399</v>
      </c>
      <c r="B82" s="68">
        <v>102.25</v>
      </c>
      <c r="C82" s="71">
        <f t="shared" ref="C82:D82" si="79">LN(A82/A81)</f>
        <v>-2.3872876081020861E-2</v>
      </c>
      <c r="D82" s="72">
        <f t="shared" si="79"/>
        <v>-2.5586720479340457E-2</v>
      </c>
      <c r="E82" s="62"/>
      <c r="F82" s="62"/>
      <c r="G82" s="62"/>
      <c r="H82" s="62"/>
    </row>
    <row r="83" spans="1:8" ht="18">
      <c r="A83" s="67">
        <v>1406.45</v>
      </c>
      <c r="B83" s="68">
        <v>102.5</v>
      </c>
      <c r="C83" s="71">
        <f t="shared" ref="C83:D83" si="80">LN(A83/A82)</f>
        <v>5.3111033968498882E-3</v>
      </c>
      <c r="D83" s="72">
        <f t="shared" si="80"/>
        <v>2.4420036555518089E-3</v>
      </c>
      <c r="E83" s="62"/>
      <c r="F83" s="62"/>
      <c r="G83" s="62"/>
      <c r="H83" s="62"/>
    </row>
    <row r="84" spans="1:8" ht="18">
      <c r="A84" s="67">
        <v>1436.7</v>
      </c>
      <c r="B84" s="68">
        <v>106.75</v>
      </c>
      <c r="C84" s="71">
        <f t="shared" ref="C84:D84" si="81">LN(A84/A83)</f>
        <v>2.1280017954342305E-2</v>
      </c>
      <c r="D84" s="72">
        <f t="shared" si="81"/>
        <v>4.0626853530271102E-2</v>
      </c>
      <c r="E84" s="62"/>
      <c r="F84" s="62"/>
      <c r="G84" s="62"/>
      <c r="H84" s="62"/>
    </row>
    <row r="85" spans="1:8" ht="18">
      <c r="A85" s="67">
        <v>1445</v>
      </c>
      <c r="B85" s="68">
        <v>107.85</v>
      </c>
      <c r="C85" s="71">
        <f t="shared" ref="C85:D85" si="82">LN(A85/A84)</f>
        <v>5.7605045298590365E-3</v>
      </c>
      <c r="D85" s="72">
        <f t="shared" si="82"/>
        <v>1.0251720726431419E-2</v>
      </c>
      <c r="E85" s="62"/>
      <c r="F85" s="62"/>
      <c r="G85" s="62"/>
      <c r="H85" s="62"/>
    </row>
    <row r="86" spans="1:8" ht="18">
      <c r="A86" s="67">
        <v>1417.7</v>
      </c>
      <c r="B86" s="68">
        <v>105.95</v>
      </c>
      <c r="C86" s="71">
        <f t="shared" ref="C86:D86" si="83">LN(A86/A85)</f>
        <v>-1.9073481422946618E-2</v>
      </c>
      <c r="D86" s="72">
        <f t="shared" si="83"/>
        <v>-1.7774088120857269E-2</v>
      </c>
      <c r="E86" s="62"/>
      <c r="F86" s="62"/>
      <c r="G86" s="62"/>
      <c r="H86" s="62"/>
    </row>
    <row r="87" spans="1:8" ht="18">
      <c r="A87" s="67">
        <v>1426.4</v>
      </c>
      <c r="B87" s="68">
        <v>105</v>
      </c>
      <c r="C87" s="71">
        <f t="shared" ref="C87:D87" si="84">LN(A87/A86)</f>
        <v>6.1179474253447554E-3</v>
      </c>
      <c r="D87" s="72">
        <f t="shared" si="84"/>
        <v>-9.0069345567847046E-3</v>
      </c>
      <c r="E87" s="62"/>
      <c r="F87" s="62"/>
      <c r="G87" s="62"/>
      <c r="H87" s="62"/>
    </row>
    <row r="88" spans="1:8" ht="18">
      <c r="A88" s="67">
        <v>1426.8</v>
      </c>
      <c r="B88" s="68">
        <v>104.45</v>
      </c>
      <c r="C88" s="71">
        <f t="shared" ref="C88:D88" si="85">LN(A88/A87)</f>
        <v>2.8038693580581612E-4</v>
      </c>
      <c r="D88" s="72">
        <f t="shared" si="85"/>
        <v>-5.2518621549486038E-3</v>
      </c>
      <c r="E88" s="62"/>
      <c r="F88" s="62"/>
      <c r="G88" s="62"/>
      <c r="H88" s="62"/>
    </row>
    <row r="89" spans="1:8" ht="18">
      <c r="A89" s="67">
        <v>1434.6</v>
      </c>
      <c r="B89" s="68">
        <v>103.65</v>
      </c>
      <c r="C89" s="71">
        <f t="shared" ref="C89:D89" si="86">LN(A89/A88)</f>
        <v>5.4518902075974957E-3</v>
      </c>
      <c r="D89" s="72">
        <f t="shared" si="86"/>
        <v>-7.688649120786142E-3</v>
      </c>
      <c r="E89" s="62"/>
      <c r="F89" s="62"/>
      <c r="G89" s="62"/>
      <c r="H89" s="62"/>
    </row>
    <row r="90" spans="1:8" ht="18">
      <c r="A90" s="67">
        <v>1429</v>
      </c>
      <c r="B90" s="68">
        <v>105.7</v>
      </c>
      <c r="C90" s="71">
        <f t="shared" ref="C90:D90" si="87">LN(A90/A89)</f>
        <v>-3.9111657624665364E-3</v>
      </c>
      <c r="D90" s="72">
        <f t="shared" si="87"/>
        <v>1.958505399440337E-2</v>
      </c>
      <c r="E90" s="62"/>
      <c r="F90" s="62"/>
      <c r="G90" s="62"/>
      <c r="H90" s="62"/>
    </row>
    <row r="91" spans="1:8" ht="18">
      <c r="A91" s="67">
        <v>1442</v>
      </c>
      <c r="B91" s="68">
        <v>104</v>
      </c>
      <c r="C91" s="71">
        <f t="shared" ref="C91:D91" si="88">LN(A91/A90)</f>
        <v>9.0561399150270484E-3</v>
      </c>
      <c r="D91" s="72">
        <f t="shared" si="88"/>
        <v>-1.6213993734819271E-2</v>
      </c>
      <c r="E91" s="62"/>
      <c r="F91" s="62"/>
      <c r="G91" s="62"/>
      <c r="H91" s="62"/>
    </row>
    <row r="92" spans="1:8" ht="18">
      <c r="A92" s="67">
        <v>1479</v>
      </c>
      <c r="B92" s="68">
        <v>104.4</v>
      </c>
      <c r="C92" s="71">
        <f t="shared" ref="C92:D92" si="89">LN(A92/A91)</f>
        <v>2.5335144865905403E-2</v>
      </c>
      <c r="D92" s="72">
        <f t="shared" si="89"/>
        <v>3.8387763071656669E-3</v>
      </c>
      <c r="E92" s="62"/>
      <c r="F92" s="62"/>
      <c r="G92" s="62"/>
      <c r="H92" s="62"/>
    </row>
    <row r="93" spans="1:8" ht="18">
      <c r="A93" s="67">
        <v>1503.65</v>
      </c>
      <c r="B93" s="68">
        <v>105.9</v>
      </c>
      <c r="C93" s="71">
        <f t="shared" ref="C93:D93" si="90">LN(A93/A92)</f>
        <v>1.6529301951210724E-2</v>
      </c>
      <c r="D93" s="72">
        <f t="shared" si="90"/>
        <v>1.4265577158822439E-2</v>
      </c>
      <c r="E93" s="62"/>
      <c r="F93" s="62"/>
      <c r="G93" s="62"/>
      <c r="H93" s="62"/>
    </row>
    <row r="94" spans="1:8" ht="18">
      <c r="A94" s="67">
        <v>1453.8</v>
      </c>
      <c r="B94" s="68">
        <v>112.7</v>
      </c>
      <c r="C94" s="71">
        <f t="shared" ref="C94:D94" si="91">LN(A94/A93)</f>
        <v>-3.3714667611475464E-2</v>
      </c>
      <c r="D94" s="72">
        <f t="shared" si="91"/>
        <v>6.2234168438369791E-2</v>
      </c>
      <c r="E94" s="62"/>
      <c r="F94" s="62"/>
      <c r="G94" s="62"/>
      <c r="H94" s="62"/>
    </row>
    <row r="95" spans="1:8" ht="18">
      <c r="A95" s="67">
        <v>1421.9</v>
      </c>
      <c r="B95" s="68">
        <v>110.7</v>
      </c>
      <c r="C95" s="71">
        <f t="shared" ref="C95:D95" si="92">LN(A95/A94)</f>
        <v>-2.2186812648206246E-2</v>
      </c>
      <c r="D95" s="72">
        <f t="shared" si="92"/>
        <v>-1.7905581331139408E-2</v>
      </c>
      <c r="E95" s="62"/>
      <c r="F95" s="62"/>
      <c r="G95" s="62"/>
      <c r="H95" s="62"/>
    </row>
    <row r="96" spans="1:8" ht="18">
      <c r="A96" s="67">
        <v>1423</v>
      </c>
      <c r="B96" s="68">
        <v>110.3</v>
      </c>
      <c r="C96" s="71">
        <f t="shared" ref="C96:D96" si="93">LN(A96/A95)</f>
        <v>7.7331368752359304E-4</v>
      </c>
      <c r="D96" s="72">
        <f t="shared" si="93"/>
        <v>-3.6199134551344642E-3</v>
      </c>
      <c r="E96" s="62"/>
      <c r="F96" s="62"/>
      <c r="G96" s="62"/>
      <c r="H96" s="62"/>
    </row>
    <row r="97" spans="1:8" ht="18">
      <c r="A97" s="67">
        <v>1409.6</v>
      </c>
      <c r="B97" s="68">
        <v>114</v>
      </c>
      <c r="C97" s="71">
        <f t="shared" ref="C97:D97" si="94">LN(A97/A96)</f>
        <v>-9.4613429079373496E-3</v>
      </c>
      <c r="D97" s="72">
        <f t="shared" si="94"/>
        <v>3.2994522135038708E-2</v>
      </c>
      <c r="E97" s="62"/>
      <c r="F97" s="62"/>
      <c r="G97" s="62"/>
      <c r="H97" s="62"/>
    </row>
    <row r="98" spans="1:8" ht="18">
      <c r="A98" s="67">
        <v>1410.8</v>
      </c>
      <c r="B98" s="68">
        <v>112.85</v>
      </c>
      <c r="C98" s="71">
        <f t="shared" ref="C98:D98" si="95">LN(A98/A97)</f>
        <v>8.5094317998199854E-4</v>
      </c>
      <c r="D98" s="72">
        <f t="shared" si="95"/>
        <v>-1.0138945130950849E-2</v>
      </c>
      <c r="E98" s="62"/>
      <c r="F98" s="62"/>
      <c r="G98" s="62"/>
      <c r="H98" s="62"/>
    </row>
    <row r="99" spans="1:8" ht="18">
      <c r="A99" s="67">
        <v>1424.95</v>
      </c>
      <c r="B99" s="68">
        <v>112.35</v>
      </c>
      <c r="C99" s="71">
        <f t="shared" ref="C99:D99" si="96">LN(A99/A98)</f>
        <v>9.9798060059673854E-3</v>
      </c>
      <c r="D99" s="72">
        <f t="shared" si="96"/>
        <v>-4.4405046322065671E-3</v>
      </c>
      <c r="E99" s="62"/>
      <c r="F99" s="62"/>
      <c r="G99" s="62"/>
      <c r="H99" s="62"/>
    </row>
    <row r="100" spans="1:8" ht="18">
      <c r="A100" s="67">
        <v>1430</v>
      </c>
      <c r="B100" s="68">
        <v>114.95</v>
      </c>
      <c r="C100" s="71">
        <f t="shared" ref="C100:D100" si="97">LN(A100/A99)</f>
        <v>3.5377188860886044E-3</v>
      </c>
      <c r="D100" s="72">
        <f t="shared" si="97"/>
        <v>2.2878252577852504E-2</v>
      </c>
      <c r="E100" s="62"/>
      <c r="F100" s="62"/>
      <c r="G100" s="62"/>
      <c r="H100" s="62"/>
    </row>
    <row r="101" spans="1:8" ht="18">
      <c r="A101" s="67">
        <v>1424.2</v>
      </c>
      <c r="B101" s="68">
        <v>118.7</v>
      </c>
      <c r="C101" s="71">
        <f t="shared" ref="C101:D101" si="98">LN(A101/A100)</f>
        <v>-4.0641917059285292E-3</v>
      </c>
      <c r="D101" s="72">
        <f t="shared" si="98"/>
        <v>3.2102050406431736E-2</v>
      </c>
      <c r="E101" s="62"/>
      <c r="F101" s="62"/>
      <c r="G101" s="62"/>
      <c r="H101" s="62"/>
    </row>
    <row r="102" spans="1:8" ht="18">
      <c r="A102" s="67">
        <v>1408.6</v>
      </c>
      <c r="B102" s="68">
        <v>121.15</v>
      </c>
      <c r="C102" s="71">
        <f t="shared" ref="C102:D102" si="99">LN(A102/A101)</f>
        <v>-1.1013949236714518E-2</v>
      </c>
      <c r="D102" s="72">
        <f t="shared" si="99"/>
        <v>2.0430145646912336E-2</v>
      </c>
      <c r="E102" s="62"/>
      <c r="F102" s="62"/>
      <c r="G102" s="62"/>
      <c r="H102" s="62"/>
    </row>
    <row r="103" spans="1:8" ht="18">
      <c r="A103" s="67">
        <v>1398.9</v>
      </c>
      <c r="B103" s="68">
        <v>116</v>
      </c>
      <c r="C103" s="71">
        <f t="shared" ref="C103:D103" si="100">LN(A103/A102)</f>
        <v>-6.9100898289249854E-3</v>
      </c>
      <c r="D103" s="72">
        <f t="shared" si="100"/>
        <v>-4.34392561561701E-2</v>
      </c>
      <c r="E103" s="62"/>
      <c r="F103" s="62"/>
      <c r="G103" s="62"/>
      <c r="H103" s="62"/>
    </row>
    <row r="104" spans="1:8" ht="18">
      <c r="A104" s="67">
        <v>1442.6</v>
      </c>
      <c r="B104" s="68">
        <v>115.4</v>
      </c>
      <c r="C104" s="71">
        <f t="shared" ref="C104:D104" si="101">LN(A104/A103)</f>
        <v>3.0760827587187223E-2</v>
      </c>
      <c r="D104" s="72">
        <f t="shared" si="101"/>
        <v>-5.1858370323654137E-3</v>
      </c>
      <c r="E104" s="62"/>
      <c r="F104" s="62"/>
      <c r="G104" s="62"/>
      <c r="H104" s="62"/>
    </row>
    <row r="105" spans="1:8" ht="18">
      <c r="A105" s="67">
        <v>1482.75</v>
      </c>
      <c r="B105" s="68">
        <v>117.5</v>
      </c>
      <c r="C105" s="71">
        <f t="shared" ref="C105:D105" si="102">LN(A105/A104)</f>
        <v>2.7451430649263833E-2</v>
      </c>
      <c r="D105" s="72">
        <f t="shared" si="102"/>
        <v>1.8033979510214314E-2</v>
      </c>
      <c r="E105" s="62"/>
      <c r="F105" s="62"/>
      <c r="G105" s="62"/>
      <c r="H105" s="62"/>
    </row>
    <row r="106" spans="1:8" ht="18">
      <c r="A106" s="67">
        <v>1478.85</v>
      </c>
      <c r="B106" s="68">
        <v>115.8</v>
      </c>
      <c r="C106" s="71">
        <f t="shared" ref="C106:D106" si="103">LN(A106/A105)</f>
        <v>-2.6337130296759602E-3</v>
      </c>
      <c r="D106" s="72">
        <f t="shared" si="103"/>
        <v>-1.4573768445318783E-2</v>
      </c>
      <c r="E106" s="62"/>
      <c r="F106" s="62"/>
      <c r="G106" s="62"/>
      <c r="H106" s="62"/>
    </row>
    <row r="107" spans="1:8" ht="18">
      <c r="A107" s="67">
        <v>1465.9</v>
      </c>
      <c r="B107" s="68">
        <v>114.7</v>
      </c>
      <c r="C107" s="71">
        <f t="shared" ref="C107:D107" si="104">LN(A107/A106)</f>
        <v>-8.7953703931744863E-3</v>
      </c>
      <c r="D107" s="72">
        <f t="shared" si="104"/>
        <v>-9.5445410035698598E-3</v>
      </c>
      <c r="E107" s="62"/>
      <c r="F107" s="62"/>
      <c r="G107" s="62"/>
      <c r="H107" s="62"/>
    </row>
    <row r="108" spans="1:8" ht="18">
      <c r="A108" s="67">
        <v>1501.9</v>
      </c>
      <c r="B108" s="68">
        <v>114.05</v>
      </c>
      <c r="C108" s="71">
        <f t="shared" ref="C108:D108" si="105">LN(A108/A107)</f>
        <v>2.4261584915549562E-2</v>
      </c>
      <c r="D108" s="72">
        <f t="shared" si="105"/>
        <v>-5.6830754049280148E-3</v>
      </c>
      <c r="E108" s="62"/>
      <c r="F108" s="62"/>
      <c r="G108" s="62"/>
      <c r="H108" s="62"/>
    </row>
    <row r="109" spans="1:8" ht="18">
      <c r="A109" s="67">
        <v>1520.45</v>
      </c>
      <c r="B109" s="68">
        <v>113.95</v>
      </c>
      <c r="C109" s="71">
        <f t="shared" ref="C109:D109" si="106">LN(A109/A108)</f>
        <v>1.2275370445433E-2</v>
      </c>
      <c r="D109" s="72">
        <f t="shared" si="106"/>
        <v>-8.7719303870367467E-4</v>
      </c>
      <c r="E109" s="62"/>
      <c r="F109" s="62"/>
      <c r="G109" s="62"/>
      <c r="H109" s="62"/>
    </row>
    <row r="110" spans="1:8" ht="18">
      <c r="A110" s="67">
        <v>1513.75</v>
      </c>
      <c r="B110" s="68">
        <v>117.1</v>
      </c>
      <c r="C110" s="71">
        <f t="shared" ref="C110:D110" si="107">LN(A110/A109)</f>
        <v>-4.4163277896662224E-3</v>
      </c>
      <c r="D110" s="72">
        <f t="shared" si="107"/>
        <v>2.7268514911978261E-2</v>
      </c>
      <c r="E110" s="62"/>
      <c r="F110" s="62"/>
      <c r="G110" s="62"/>
      <c r="H110" s="62"/>
    </row>
    <row r="111" spans="1:8" ht="18">
      <c r="A111" s="67">
        <v>1487</v>
      </c>
      <c r="B111" s="68">
        <v>115.4</v>
      </c>
      <c r="C111" s="71">
        <f t="shared" ref="C111:D111" si="108">LN(A111/A110)</f>
        <v>-1.7829348407146901E-2</v>
      </c>
      <c r="D111" s="72">
        <f t="shared" si="108"/>
        <v>-1.4623916529672341E-2</v>
      </c>
      <c r="E111" s="62"/>
      <c r="F111" s="62"/>
      <c r="G111" s="62"/>
      <c r="H111" s="62"/>
    </row>
    <row r="112" spans="1:8" ht="18">
      <c r="A112" s="67">
        <v>1489</v>
      </c>
      <c r="B112" s="68">
        <v>113.65</v>
      </c>
      <c r="C112" s="71">
        <f t="shared" ref="C112:D112" si="109">LN(A112/A111)</f>
        <v>1.3440862238539562E-3</v>
      </c>
      <c r="D112" s="72">
        <f t="shared" si="109"/>
        <v>-1.5280803775446957E-2</v>
      </c>
      <c r="E112" s="62"/>
      <c r="F112" s="62"/>
      <c r="G112" s="62"/>
      <c r="H112" s="62"/>
    </row>
    <row r="113" spans="1:8" ht="18">
      <c r="A113" s="67">
        <v>1513</v>
      </c>
      <c r="B113" s="68">
        <v>115.55</v>
      </c>
      <c r="C113" s="71">
        <f t="shared" ref="C113:D113" si="110">LN(A113/A112)</f>
        <v>1.5989681104346905E-2</v>
      </c>
      <c r="D113" s="72">
        <f t="shared" si="110"/>
        <v>1.657978642183754E-2</v>
      </c>
      <c r="E113" s="62"/>
      <c r="F113" s="62"/>
      <c r="G113" s="62"/>
      <c r="H113" s="62"/>
    </row>
    <row r="114" spans="1:8" ht="18">
      <c r="A114" s="67">
        <v>1519.5</v>
      </c>
      <c r="B114" s="68">
        <v>114.35</v>
      </c>
      <c r="C114" s="71">
        <f t="shared" ref="C114:D114" si="111">LN(A114/A113)</f>
        <v>4.2868985684918091E-3</v>
      </c>
      <c r="D114" s="72">
        <f t="shared" si="111"/>
        <v>-1.0439416251599633E-2</v>
      </c>
      <c r="E114" s="62"/>
      <c r="F114" s="62"/>
      <c r="G114" s="62"/>
      <c r="H114" s="62"/>
    </row>
    <row r="115" spans="1:8" ht="18">
      <c r="A115" s="67">
        <v>1527</v>
      </c>
      <c r="B115" s="68">
        <v>118.45</v>
      </c>
      <c r="C115" s="71">
        <f t="shared" ref="C115:D115" si="112">LN(A115/A114)</f>
        <v>4.9236928617847411E-3</v>
      </c>
      <c r="D115" s="72">
        <f t="shared" si="112"/>
        <v>3.5227010136004433E-2</v>
      </c>
      <c r="E115" s="62"/>
      <c r="F115" s="62"/>
      <c r="G115" s="62"/>
      <c r="H115" s="62"/>
    </row>
    <row r="116" spans="1:8" ht="18">
      <c r="A116" s="67">
        <v>1510.2</v>
      </c>
      <c r="B116" s="68">
        <v>119.4</v>
      </c>
      <c r="C116" s="71">
        <f t="shared" ref="C116:D116" si="113">LN(A116/A115)</f>
        <v>-1.1062933849307248E-2</v>
      </c>
      <c r="D116" s="72">
        <f t="shared" si="113"/>
        <v>7.9882703537071647E-3</v>
      </c>
      <c r="E116" s="62"/>
      <c r="F116" s="62"/>
      <c r="G116" s="62"/>
      <c r="H116" s="62"/>
    </row>
    <row r="117" spans="1:8" ht="18">
      <c r="A117" s="67">
        <v>1524.95</v>
      </c>
      <c r="B117" s="68">
        <v>123.8</v>
      </c>
      <c r="C117" s="71">
        <f t="shared" ref="C117:D117" si="114">LN(A117/A116)</f>
        <v>9.7195302494392545E-3</v>
      </c>
      <c r="D117" s="72">
        <f t="shared" si="114"/>
        <v>3.6188159291993885E-2</v>
      </c>
      <c r="E117" s="62"/>
      <c r="F117" s="62"/>
      <c r="G117" s="62"/>
      <c r="H117" s="62"/>
    </row>
    <row r="118" spans="1:8" ht="18">
      <c r="A118" s="67">
        <v>1520.65</v>
      </c>
      <c r="B118" s="68">
        <v>126.7</v>
      </c>
      <c r="C118" s="71">
        <f t="shared" ref="C118:D118" si="115">LN(A118/A117)</f>
        <v>-2.8237476078201138E-3</v>
      </c>
      <c r="D118" s="72">
        <f t="shared" si="115"/>
        <v>2.3154727076597676E-2</v>
      </c>
      <c r="E118" s="62"/>
      <c r="F118" s="62"/>
      <c r="G118" s="62"/>
      <c r="H118" s="62"/>
    </row>
    <row r="119" spans="1:8" ht="18">
      <c r="A119" s="67">
        <v>1514</v>
      </c>
      <c r="B119" s="68">
        <v>127.5</v>
      </c>
      <c r="C119" s="71">
        <f t="shared" ref="C119:D119" si="116">LN(A119/A118)</f>
        <v>-4.3827200135502118E-3</v>
      </c>
      <c r="D119" s="72">
        <f t="shared" si="116"/>
        <v>6.2942772713874846E-3</v>
      </c>
      <c r="E119" s="62"/>
      <c r="F119" s="62"/>
      <c r="G119" s="62"/>
      <c r="H119" s="62"/>
    </row>
    <row r="120" spans="1:8" ht="18">
      <c r="A120" s="67">
        <v>1501.3</v>
      </c>
      <c r="B120" s="68">
        <v>125.9</v>
      </c>
      <c r="C120" s="71">
        <f t="shared" ref="C120:D120" si="117">LN(A120/A119)</f>
        <v>-8.4237555791348076E-3</v>
      </c>
      <c r="D120" s="72">
        <f t="shared" si="117"/>
        <v>-1.2628423548179264E-2</v>
      </c>
      <c r="E120" s="62"/>
      <c r="F120" s="62"/>
      <c r="G120" s="62"/>
      <c r="H120" s="62"/>
    </row>
    <row r="121" spans="1:8" ht="18">
      <c r="A121" s="67">
        <v>1502</v>
      </c>
      <c r="B121" s="68">
        <v>128</v>
      </c>
      <c r="C121" s="71">
        <f t="shared" ref="C121:D121" si="118">LN(A121/A120)</f>
        <v>4.661539058207812E-4</v>
      </c>
      <c r="D121" s="72">
        <f t="shared" si="118"/>
        <v>1.6542322869315656E-2</v>
      </c>
      <c r="E121" s="62"/>
      <c r="F121" s="62"/>
      <c r="G121" s="62"/>
      <c r="H121" s="62"/>
    </row>
    <row r="122" spans="1:8" ht="18">
      <c r="A122" s="67">
        <v>1489</v>
      </c>
      <c r="B122" s="68">
        <v>124.8</v>
      </c>
      <c r="C122" s="71">
        <f t="shared" ref="C122:D122" si="119">LN(A122/A121)</f>
        <v>-8.6927996400711135E-3</v>
      </c>
      <c r="D122" s="72">
        <f t="shared" si="119"/>
        <v>-2.5317807984289897E-2</v>
      </c>
      <c r="E122" s="62"/>
      <c r="F122" s="62"/>
      <c r="G122" s="62"/>
      <c r="H122" s="62"/>
    </row>
    <row r="123" spans="1:8" ht="18">
      <c r="A123" s="67">
        <v>1496.55</v>
      </c>
      <c r="B123" s="68">
        <v>126.6</v>
      </c>
      <c r="C123" s="71">
        <f t="shared" ref="C123:D123" si="120">LN(A123/A122)</f>
        <v>5.0577053436168104E-3</v>
      </c>
      <c r="D123" s="72">
        <f t="shared" si="120"/>
        <v>1.4320053774748471E-2</v>
      </c>
      <c r="E123" s="62"/>
      <c r="F123" s="62"/>
      <c r="G123" s="62"/>
      <c r="H123" s="62"/>
    </row>
    <row r="124" spans="1:8" ht="18">
      <c r="A124" s="67">
        <v>1486</v>
      </c>
      <c r="B124" s="68">
        <v>125.8</v>
      </c>
      <c r="C124" s="71">
        <f t="shared" ref="C124:D124" si="121">LN(A124/A123)</f>
        <v>-7.0745127499213583E-3</v>
      </c>
      <c r="D124" s="72">
        <f t="shared" si="121"/>
        <v>-6.339165443735654E-3</v>
      </c>
      <c r="E124" s="62"/>
      <c r="F124" s="62"/>
      <c r="G124" s="62"/>
      <c r="H124" s="62"/>
    </row>
    <row r="125" spans="1:8" ht="18">
      <c r="A125" s="67">
        <v>1496</v>
      </c>
      <c r="B125" s="68">
        <v>128.5</v>
      </c>
      <c r="C125" s="71">
        <f t="shared" ref="C125:D125" si="122">LN(A125/A124)</f>
        <v>6.7069332567180799E-3</v>
      </c>
      <c r="D125" s="72">
        <f t="shared" si="122"/>
        <v>2.1235560068934328E-2</v>
      </c>
      <c r="E125" s="62"/>
      <c r="F125" s="62"/>
      <c r="G125" s="62"/>
      <c r="H125" s="62"/>
    </row>
    <row r="126" spans="1:8" ht="18">
      <c r="A126" s="67">
        <v>1494</v>
      </c>
      <c r="B126" s="68">
        <v>128.25</v>
      </c>
      <c r="C126" s="71">
        <f t="shared" ref="C126:D126" si="123">LN(A126/A125)</f>
        <v>-1.3377928416599422E-3</v>
      </c>
      <c r="D126" s="72">
        <f t="shared" si="123"/>
        <v>-1.9474202843955666E-3</v>
      </c>
      <c r="E126" s="62"/>
      <c r="F126" s="62"/>
      <c r="G126" s="62"/>
      <c r="H126" s="62"/>
    </row>
    <row r="127" spans="1:8" ht="18">
      <c r="A127" s="67">
        <v>1478.75</v>
      </c>
      <c r="B127" s="68">
        <v>127</v>
      </c>
      <c r="C127" s="71">
        <f t="shared" ref="C127:D127" si="124">LN(A127/A126)</f>
        <v>-1.0259950400166098E-2</v>
      </c>
      <c r="D127" s="72">
        <f t="shared" si="124"/>
        <v>-9.7943975922876979E-3</v>
      </c>
      <c r="E127" s="62"/>
      <c r="F127" s="62"/>
      <c r="G127" s="62"/>
      <c r="H127" s="62"/>
    </row>
    <row r="128" spans="1:8" ht="18">
      <c r="A128" s="67">
        <v>1490</v>
      </c>
      <c r="B128" s="68">
        <v>124.55</v>
      </c>
      <c r="C128" s="71">
        <f t="shared" ref="C128:D128" si="125">LN(A128/A127)</f>
        <v>7.5789836469082987E-3</v>
      </c>
      <c r="D128" s="72">
        <f t="shared" si="125"/>
        <v>-1.9479844750401855E-2</v>
      </c>
      <c r="E128" s="62"/>
      <c r="F128" s="62"/>
      <c r="G128" s="62"/>
      <c r="H128" s="62"/>
    </row>
    <row r="129" spans="1:8" ht="18">
      <c r="A129" s="67">
        <v>1491.8</v>
      </c>
      <c r="B129" s="68">
        <v>122</v>
      </c>
      <c r="C129" s="71">
        <f t="shared" ref="C129:D129" si="126">LN(A129/A128)</f>
        <v>1.2073245815579583E-3</v>
      </c>
      <c r="D129" s="72">
        <f t="shared" si="126"/>
        <v>-2.0686196974932888E-2</v>
      </c>
      <c r="E129" s="62"/>
      <c r="F129" s="62"/>
      <c r="G129" s="62"/>
      <c r="H129" s="62"/>
    </row>
    <row r="130" spans="1:8" ht="18">
      <c r="A130" s="67">
        <v>1508</v>
      </c>
      <c r="B130" s="68">
        <v>124.2</v>
      </c>
      <c r="C130" s="71">
        <f t="shared" ref="C130:D130" si="127">LN(A130/A129)</f>
        <v>1.0800825046838571E-2</v>
      </c>
      <c r="D130" s="72">
        <f t="shared" si="127"/>
        <v>1.7872124766121829E-2</v>
      </c>
      <c r="E130" s="62"/>
      <c r="F130" s="62"/>
      <c r="G130" s="62"/>
      <c r="H130" s="62"/>
    </row>
    <row r="131" spans="1:8" ht="18">
      <c r="A131" s="67">
        <v>1497.8</v>
      </c>
      <c r="B131" s="68">
        <v>124.4</v>
      </c>
      <c r="C131" s="71">
        <f t="shared" ref="C131:D131" si="128">LN(A131/A130)</f>
        <v>-6.7869047526346532E-3</v>
      </c>
      <c r="D131" s="72">
        <f t="shared" si="128"/>
        <v>1.6090108057006858E-3</v>
      </c>
      <c r="E131" s="62"/>
      <c r="F131" s="62"/>
      <c r="G131" s="62"/>
      <c r="H131" s="62"/>
    </row>
    <row r="132" spans="1:8" ht="18">
      <c r="A132" s="67">
        <v>1513.45</v>
      </c>
      <c r="B132" s="68">
        <v>124.45</v>
      </c>
      <c r="C132" s="71">
        <f t="shared" ref="C132:D132" si="129">LN(A132/A131)</f>
        <v>1.0394448091555595E-2</v>
      </c>
      <c r="D132" s="72">
        <f t="shared" si="129"/>
        <v>4.0184850852202094E-4</v>
      </c>
      <c r="E132" s="62"/>
      <c r="F132" s="62"/>
      <c r="G132" s="62"/>
      <c r="H132" s="62"/>
    </row>
    <row r="133" spans="1:8" ht="18">
      <c r="A133" s="67">
        <v>1522</v>
      </c>
      <c r="B133" s="68">
        <v>124.95</v>
      </c>
      <c r="C133" s="71">
        <f t="shared" ref="C133:D133" si="130">LN(A133/A132)</f>
        <v>5.6334465148089423E-3</v>
      </c>
      <c r="D133" s="72">
        <f t="shared" si="130"/>
        <v>4.0096284673603374E-3</v>
      </c>
      <c r="E133" s="62"/>
      <c r="F133" s="62"/>
      <c r="G133" s="62"/>
      <c r="H133" s="62"/>
    </row>
    <row r="134" spans="1:8" ht="18">
      <c r="A134" s="67">
        <v>1523</v>
      </c>
      <c r="B134" s="68">
        <v>124.5</v>
      </c>
      <c r="C134" s="71">
        <f t="shared" ref="C134:D134" si="131">LN(A134/A133)</f>
        <v>6.5681447353075359E-4</v>
      </c>
      <c r="D134" s="72">
        <f t="shared" si="131"/>
        <v>-3.607941376199054E-3</v>
      </c>
      <c r="E134" s="62"/>
      <c r="F134" s="62"/>
      <c r="G134" s="62"/>
      <c r="H134" s="62"/>
    </row>
    <row r="135" spans="1:8" ht="18">
      <c r="A135" s="67">
        <v>1508.2</v>
      </c>
      <c r="B135" s="68">
        <v>122.45</v>
      </c>
      <c r="C135" s="71">
        <f t="shared" ref="C135:D135" si="132">LN(A135/A134)</f>
        <v>-9.7651871266151713E-3</v>
      </c>
      <c r="D135" s="72">
        <f t="shared" si="132"/>
        <v>-1.6602932506585587E-2</v>
      </c>
      <c r="E135" s="62"/>
      <c r="F135" s="62"/>
      <c r="G135" s="62"/>
      <c r="H135" s="62"/>
    </row>
    <row r="136" spans="1:8" ht="18">
      <c r="A136" s="67">
        <v>1509</v>
      </c>
      <c r="B136" s="68">
        <v>120.95</v>
      </c>
      <c r="C136" s="71">
        <f t="shared" ref="C136:D136" si="133">LN(A136/A135)</f>
        <v>5.3029299930215331E-4</v>
      </c>
      <c r="D136" s="72">
        <f t="shared" si="133"/>
        <v>-1.2325546342140538E-2</v>
      </c>
      <c r="E136" s="62"/>
      <c r="F136" s="62"/>
      <c r="G136" s="62"/>
      <c r="H136" s="62"/>
    </row>
    <row r="137" spans="1:8" ht="18">
      <c r="A137" s="67">
        <v>1502</v>
      </c>
      <c r="B137" s="68">
        <v>119.75</v>
      </c>
      <c r="C137" s="71">
        <f t="shared" ref="C137:D137" si="134">LN(A137/A136)</f>
        <v>-4.6496264437687921E-3</v>
      </c>
      <c r="D137" s="72">
        <f t="shared" si="134"/>
        <v>-9.971000765011697E-3</v>
      </c>
      <c r="E137" s="62"/>
      <c r="F137" s="62"/>
      <c r="G137" s="62"/>
      <c r="H137" s="62"/>
    </row>
    <row r="138" spans="1:8" ht="18">
      <c r="A138" s="67">
        <v>1489.25</v>
      </c>
      <c r="B138" s="68">
        <v>120.85</v>
      </c>
      <c r="C138" s="71">
        <f t="shared" ref="C138:D138" si="135">LN(A138/A137)</f>
        <v>-8.5249158152832655E-3</v>
      </c>
      <c r="D138" s="72">
        <f t="shared" si="135"/>
        <v>9.1438708584673286E-3</v>
      </c>
      <c r="E138" s="62"/>
      <c r="F138" s="62"/>
      <c r="G138" s="62"/>
      <c r="H138" s="62"/>
    </row>
    <row r="139" spans="1:8" ht="18">
      <c r="A139" s="67">
        <v>1504.5</v>
      </c>
      <c r="B139" s="68">
        <v>121.45</v>
      </c>
      <c r="C139" s="71">
        <f t="shared" ref="C139:D139" si="136">LN(A139/A138)</f>
        <v>1.0187979561302995E-2</v>
      </c>
      <c r="D139" s="72">
        <f t="shared" si="136"/>
        <v>4.9525482986896062E-3</v>
      </c>
      <c r="E139" s="62"/>
      <c r="F139" s="62"/>
      <c r="G139" s="62"/>
      <c r="H139" s="62"/>
    </row>
    <row r="140" spans="1:8" ht="18">
      <c r="A140" s="67">
        <v>1540</v>
      </c>
      <c r="B140" s="68">
        <v>125</v>
      </c>
      <c r="C140" s="71">
        <f t="shared" ref="C140:D140" si="137">LN(A140/A139)</f>
        <v>2.3321799337574826E-2</v>
      </c>
      <c r="D140" s="72">
        <f t="shared" si="137"/>
        <v>2.8811081854119656E-2</v>
      </c>
      <c r="E140" s="62"/>
      <c r="F140" s="62"/>
      <c r="G140" s="62"/>
      <c r="H140" s="62"/>
    </row>
    <row r="141" spans="1:8" ht="18">
      <c r="A141" s="67">
        <v>1545.35</v>
      </c>
      <c r="B141" s="68">
        <v>120.4</v>
      </c>
      <c r="C141" s="71">
        <f t="shared" ref="C141:D141" si="138">LN(A141/A140)</f>
        <v>3.468005485318784E-3</v>
      </c>
      <c r="D141" s="72">
        <f t="shared" si="138"/>
        <v>-3.7494204427580405E-2</v>
      </c>
      <c r="E141" s="62"/>
      <c r="F141" s="62"/>
      <c r="G141" s="62"/>
      <c r="H141" s="62"/>
    </row>
    <row r="142" spans="1:8" ht="18">
      <c r="A142" s="67">
        <v>1537.7</v>
      </c>
      <c r="B142" s="68">
        <v>119.4</v>
      </c>
      <c r="C142" s="71">
        <f t="shared" ref="C142:D142" si="139">LN(A142/A141)</f>
        <v>-4.962628371346374E-3</v>
      </c>
      <c r="D142" s="72">
        <f t="shared" si="139"/>
        <v>-8.3403319162189508E-3</v>
      </c>
      <c r="E142" s="62"/>
      <c r="F142" s="62"/>
      <c r="G142" s="62"/>
      <c r="H142" s="62"/>
    </row>
    <row r="143" spans="1:8" ht="18">
      <c r="A143" s="67">
        <v>1516</v>
      </c>
      <c r="B143" s="68">
        <v>118.65</v>
      </c>
      <c r="C143" s="71">
        <f t="shared" ref="C143:D143" si="140">LN(A143/A142)</f>
        <v>-1.4212506319330215E-2</v>
      </c>
      <c r="D143" s="72">
        <f t="shared" si="140"/>
        <v>-6.3012180767291403E-3</v>
      </c>
      <c r="E143" s="62"/>
      <c r="F143" s="62"/>
      <c r="G143" s="62"/>
      <c r="H143" s="62"/>
    </row>
    <row r="144" spans="1:8" ht="18">
      <c r="A144" s="67">
        <v>1502</v>
      </c>
      <c r="B144" s="68">
        <v>119.35</v>
      </c>
      <c r="C144" s="71">
        <f t="shared" ref="C144:D144" si="141">LN(A144/A143)</f>
        <v>-9.2777338782368771E-3</v>
      </c>
      <c r="D144" s="72">
        <f t="shared" si="141"/>
        <v>5.8823699030663918E-3</v>
      </c>
      <c r="E144" s="62"/>
      <c r="F144" s="62"/>
      <c r="G144" s="62"/>
      <c r="H144" s="62"/>
    </row>
    <row r="145" spans="1:8" ht="18">
      <c r="A145" s="67">
        <v>1506.1</v>
      </c>
      <c r="B145" s="68">
        <v>120.8</v>
      </c>
      <c r="C145" s="71">
        <f t="shared" ref="C145:D145" si="142">LN(A145/A144)</f>
        <v>2.7259748937227503E-3</v>
      </c>
      <c r="D145" s="72">
        <f t="shared" si="142"/>
        <v>1.2075932715875429E-2</v>
      </c>
      <c r="E145" s="62"/>
      <c r="F145" s="62"/>
      <c r="G145" s="62"/>
      <c r="H145" s="62"/>
    </row>
    <row r="146" spans="1:8" ht="18">
      <c r="A146" s="67">
        <v>1507.35</v>
      </c>
      <c r="B146" s="68">
        <v>121.75</v>
      </c>
      <c r="C146" s="71">
        <f t="shared" ref="C146:D146" si="143">LN(A146/A145)</f>
        <v>8.2961394527457941E-4</v>
      </c>
      <c r="D146" s="72">
        <f t="shared" si="143"/>
        <v>7.8334764619845971E-3</v>
      </c>
      <c r="E146" s="62"/>
      <c r="F146" s="62"/>
      <c r="G146" s="62"/>
      <c r="H146" s="62"/>
    </row>
    <row r="147" spans="1:8" ht="18">
      <c r="A147" s="67">
        <v>1526.75</v>
      </c>
      <c r="B147" s="68">
        <v>119.4</v>
      </c>
      <c r="C147" s="71">
        <f t="shared" ref="C147:D147" si="144">LN(A147/A146)</f>
        <v>1.278815094016688E-2</v>
      </c>
      <c r="D147" s="72">
        <f t="shared" si="144"/>
        <v>-1.9490561004197399E-2</v>
      </c>
      <c r="E147" s="62"/>
      <c r="F147" s="62"/>
      <c r="G147" s="62"/>
      <c r="H147" s="62"/>
    </row>
    <row r="148" spans="1:8" ht="18">
      <c r="A148" s="67">
        <v>1529.95</v>
      </c>
      <c r="B148" s="68">
        <v>117.4</v>
      </c>
      <c r="C148" s="71">
        <f t="shared" ref="C148:D148" si="145">LN(A148/A147)</f>
        <v>2.0937620106807179E-3</v>
      </c>
      <c r="D148" s="72">
        <f t="shared" si="145"/>
        <v>-1.6892293564505636E-2</v>
      </c>
      <c r="E148" s="62"/>
      <c r="F148" s="62"/>
      <c r="G148" s="62"/>
      <c r="H148" s="62"/>
    </row>
    <row r="149" spans="1:8" ht="18">
      <c r="A149" s="67">
        <v>1488.85</v>
      </c>
      <c r="B149" s="68">
        <v>116.55</v>
      </c>
      <c r="C149" s="71">
        <f t="shared" ref="C149:D149" si="146">LN(A149/A148)</f>
        <v>-2.7231045255244168E-2</v>
      </c>
      <c r="D149" s="72">
        <f t="shared" si="146"/>
        <v>-7.2665419122300247E-3</v>
      </c>
      <c r="E149" s="62"/>
      <c r="F149" s="62"/>
      <c r="G149" s="62"/>
      <c r="H149" s="62"/>
    </row>
    <row r="150" spans="1:8" ht="18">
      <c r="A150" s="67">
        <v>1454</v>
      </c>
      <c r="B150" s="68">
        <v>113.25</v>
      </c>
      <c r="C150" s="71">
        <f t="shared" ref="C150:D150" si="147">LN(A150/A149)</f>
        <v>-2.3685630765216008E-2</v>
      </c>
      <c r="D150" s="72">
        <f t="shared" si="147"/>
        <v>-2.8722601118622716E-2</v>
      </c>
      <c r="E150" s="62"/>
      <c r="F150" s="62"/>
      <c r="G150" s="62"/>
      <c r="H150" s="62"/>
    </row>
    <row r="151" spans="1:8" ht="18">
      <c r="A151" s="67">
        <v>1468.5</v>
      </c>
      <c r="B151" s="68">
        <v>115.8</v>
      </c>
      <c r="C151" s="71">
        <f t="shared" ref="C151:D151" si="148">LN(A151/A150)</f>
        <v>9.9230925452100192E-3</v>
      </c>
      <c r="D151" s="72">
        <f t="shared" si="148"/>
        <v>2.2266800775751449E-2</v>
      </c>
      <c r="E151" s="62"/>
      <c r="F151" s="62"/>
      <c r="G151" s="62"/>
      <c r="H151" s="62"/>
    </row>
    <row r="152" spans="1:8" ht="18">
      <c r="A152" s="67">
        <v>1457.45</v>
      </c>
      <c r="B152" s="68">
        <v>116.75</v>
      </c>
      <c r="C152" s="71">
        <f t="shared" ref="C152:D152" si="149">LN(A152/A151)</f>
        <v>-7.553138319792348E-3</v>
      </c>
      <c r="D152" s="72">
        <f t="shared" si="149"/>
        <v>8.1703314101119265E-3</v>
      </c>
      <c r="E152" s="62"/>
      <c r="F152" s="62"/>
      <c r="G152" s="62"/>
      <c r="H152" s="62"/>
    </row>
    <row r="153" spans="1:8" ht="18">
      <c r="A153" s="67">
        <v>1444</v>
      </c>
      <c r="B153" s="68">
        <v>115.6</v>
      </c>
      <c r="C153" s="71">
        <f t="shared" ref="C153:D153" si="150">LN(A153/A152)</f>
        <v>-9.2712928661108588E-3</v>
      </c>
      <c r="D153" s="72">
        <f t="shared" si="150"/>
        <v>-9.8989403107296731E-3</v>
      </c>
      <c r="E153" s="62"/>
      <c r="F153" s="62"/>
      <c r="G153" s="62"/>
      <c r="H153" s="62"/>
    </row>
    <row r="154" spans="1:8" ht="18">
      <c r="A154" s="67">
        <v>1449.9</v>
      </c>
      <c r="B154" s="68">
        <v>115.9</v>
      </c>
      <c r="C154" s="71">
        <f t="shared" ref="C154:D154" si="151">LN(A154/A153)</f>
        <v>4.0775480663766822E-3</v>
      </c>
      <c r="D154" s="72">
        <f t="shared" si="151"/>
        <v>2.5917941074290246E-3</v>
      </c>
      <c r="E154" s="62"/>
      <c r="F154" s="62"/>
      <c r="G154" s="62"/>
      <c r="H154" s="62"/>
    </row>
    <row r="155" spans="1:8" ht="18">
      <c r="A155" s="67">
        <v>1438.7</v>
      </c>
      <c r="B155" s="68">
        <v>115.2</v>
      </c>
      <c r="C155" s="71">
        <f t="shared" ref="C155:D155" si="152">LN(A155/A154)</f>
        <v>-7.754660476160761E-3</v>
      </c>
      <c r="D155" s="72">
        <f t="shared" si="152"/>
        <v>-6.0580020839151845E-3</v>
      </c>
      <c r="E155" s="62"/>
      <c r="F155" s="62"/>
      <c r="G155" s="62"/>
      <c r="H155" s="62"/>
    </row>
    <row r="156" spans="1:8" ht="18">
      <c r="A156" s="67">
        <v>1429.95</v>
      </c>
      <c r="B156" s="68">
        <v>115.8</v>
      </c>
      <c r="C156" s="71">
        <f t="shared" ref="C156:D156" si="153">LN(A156/A155)</f>
        <v>-6.1004494352905666E-3</v>
      </c>
      <c r="D156" s="72">
        <f t="shared" si="153"/>
        <v>5.19481687710393E-3</v>
      </c>
      <c r="E156" s="62"/>
      <c r="F156" s="62"/>
      <c r="G156" s="62"/>
      <c r="H156" s="62"/>
    </row>
    <row r="157" spans="1:8" ht="18">
      <c r="A157" s="67">
        <v>1431.75</v>
      </c>
      <c r="B157" s="68">
        <v>116.75</v>
      </c>
      <c r="C157" s="71">
        <f t="shared" ref="C157:D157" si="154">LN(A157/A156)</f>
        <v>1.257993666269875E-3</v>
      </c>
      <c r="D157" s="72">
        <f t="shared" si="154"/>
        <v>8.1703314101119265E-3</v>
      </c>
      <c r="E157" s="62"/>
      <c r="F157" s="62"/>
      <c r="G157" s="62"/>
      <c r="H157" s="62"/>
    </row>
    <row r="158" spans="1:8" ht="18">
      <c r="A158" s="67">
        <v>1435</v>
      </c>
      <c r="B158" s="68">
        <v>117.5</v>
      </c>
      <c r="C158" s="71">
        <f t="shared" ref="C158:D158" si="155">LN(A158/A157)</f>
        <v>2.2673769197548441E-3</v>
      </c>
      <c r="D158" s="72">
        <f t="shared" si="155"/>
        <v>6.4034370352070071E-3</v>
      </c>
      <c r="E158" s="62"/>
      <c r="F158" s="62"/>
      <c r="G158" s="62"/>
      <c r="H158" s="62"/>
    </row>
    <row r="159" spans="1:8" ht="18">
      <c r="A159" s="67">
        <v>1439.9</v>
      </c>
      <c r="B159" s="68">
        <v>118.2</v>
      </c>
      <c r="C159" s="71">
        <f t="shared" ref="C159:D159" si="156">LN(A159/A158)</f>
        <v>3.408817520503309E-3</v>
      </c>
      <c r="D159" s="72">
        <f t="shared" si="156"/>
        <v>5.939771387784158E-3</v>
      </c>
      <c r="E159" s="62"/>
      <c r="F159" s="62"/>
      <c r="G159" s="62"/>
      <c r="H159" s="62"/>
    </row>
    <row r="160" spans="1:8" ht="18">
      <c r="A160" s="67">
        <v>1474.5</v>
      </c>
      <c r="B160" s="68">
        <v>118.5</v>
      </c>
      <c r="C160" s="71">
        <f t="shared" ref="C160:D160" si="157">LN(A160/A159)</f>
        <v>2.3745282541106184E-2</v>
      </c>
      <c r="D160" s="72">
        <f t="shared" si="157"/>
        <v>2.5348556031881157E-3</v>
      </c>
      <c r="E160" s="62"/>
      <c r="F160" s="62"/>
      <c r="G160" s="62"/>
      <c r="H160" s="62"/>
    </row>
    <row r="161" spans="1:8" ht="18">
      <c r="A161" s="67">
        <v>1507.05</v>
      </c>
      <c r="B161" s="68">
        <v>117.25</v>
      </c>
      <c r="C161" s="71">
        <f t="shared" ref="C161:D161" si="158">LN(A161/A160)</f>
        <v>2.1835148321102043E-2</v>
      </c>
      <c r="D161" s="72">
        <f t="shared" si="158"/>
        <v>-1.0604553248797112E-2</v>
      </c>
      <c r="E161" s="62"/>
      <c r="F161" s="62"/>
      <c r="G161" s="62"/>
      <c r="H161" s="62"/>
    </row>
    <row r="162" spans="1:8" ht="18">
      <c r="A162" s="67">
        <v>1500</v>
      </c>
      <c r="B162" s="68">
        <v>118.2</v>
      </c>
      <c r="C162" s="71">
        <f t="shared" ref="C162:D162" si="159">LN(A162/A161)</f>
        <v>-4.6889894861314669E-3</v>
      </c>
      <c r="D162" s="72">
        <f t="shared" si="159"/>
        <v>8.0696976456090825E-3</v>
      </c>
      <c r="E162" s="62"/>
      <c r="F162" s="62"/>
      <c r="G162" s="62"/>
      <c r="H162" s="62"/>
    </row>
    <row r="163" spans="1:8" ht="18">
      <c r="A163" s="67">
        <v>1507.35</v>
      </c>
      <c r="B163" s="68">
        <v>117</v>
      </c>
      <c r="C163" s="71">
        <f t="shared" ref="C163:D163" si="160">LN(A163/A162)</f>
        <v>4.8880340727758664E-3</v>
      </c>
      <c r="D163" s="72">
        <f t="shared" si="160"/>
        <v>-1.0204170174241736E-2</v>
      </c>
      <c r="E163" s="62"/>
      <c r="F163" s="62"/>
      <c r="G163" s="62"/>
      <c r="H163" s="62"/>
    </row>
    <row r="164" spans="1:8" ht="18">
      <c r="A164" s="67">
        <v>1519.75</v>
      </c>
      <c r="B164" s="68">
        <v>115.7</v>
      </c>
      <c r="C164" s="71">
        <f t="shared" ref="C164:D164" si="161">LN(A164/A163)</f>
        <v>8.1927054657545632E-3</v>
      </c>
      <c r="D164" s="72">
        <f t="shared" si="161"/>
        <v>-1.1173300598125189E-2</v>
      </c>
      <c r="E164" s="62"/>
      <c r="F164" s="62"/>
      <c r="G164" s="62"/>
      <c r="H164" s="62"/>
    </row>
    <row r="165" spans="1:8" ht="18">
      <c r="A165" s="67">
        <v>1518.85</v>
      </c>
      <c r="B165" s="68">
        <v>117.3</v>
      </c>
      <c r="C165" s="71">
        <f t="shared" ref="C165:D165" si="162">LN(A165/A164)</f>
        <v>-5.9237808617020819E-4</v>
      </c>
      <c r="D165" s="72">
        <f t="shared" si="162"/>
        <v>1.3734121459798836E-2</v>
      </c>
      <c r="E165" s="62"/>
      <c r="F165" s="62"/>
      <c r="G165" s="62"/>
      <c r="H165" s="62"/>
    </row>
    <row r="166" spans="1:8" ht="18">
      <c r="A166" s="67">
        <v>1507.6</v>
      </c>
      <c r="B166" s="68">
        <v>117.9</v>
      </c>
      <c r="C166" s="71">
        <f t="shared" ref="C166:D166" si="163">LN(A166/A165)</f>
        <v>-7.4344871496812752E-3</v>
      </c>
      <c r="D166" s="72">
        <f t="shared" si="163"/>
        <v>5.102051883895552E-3</v>
      </c>
      <c r="E166" s="62"/>
      <c r="F166" s="62"/>
      <c r="G166" s="62"/>
      <c r="H166" s="62"/>
    </row>
    <row r="167" spans="1:8" ht="18">
      <c r="A167" s="67">
        <v>1531</v>
      </c>
      <c r="B167" s="68">
        <v>116.95</v>
      </c>
      <c r="C167" s="71">
        <f t="shared" ref="C167:D167" si="164">LN(A167/A166)</f>
        <v>1.5402134264703396E-2</v>
      </c>
      <c r="D167" s="72">
        <f t="shared" si="164"/>
        <v>-8.0903145131372561E-3</v>
      </c>
      <c r="E167" s="62"/>
      <c r="F167" s="62"/>
      <c r="G167" s="62"/>
      <c r="H167" s="62"/>
    </row>
    <row r="168" spans="1:8" ht="18">
      <c r="A168" s="67">
        <v>1535</v>
      </c>
      <c r="B168" s="68">
        <v>118.35</v>
      </c>
      <c r="C168" s="71">
        <f t="shared" ref="C168:D168" si="165">LN(A168/A167)</f>
        <v>2.6092643636138452E-3</v>
      </c>
      <c r="D168" s="72">
        <f t="shared" si="165"/>
        <v>1.1899842929804753E-2</v>
      </c>
      <c r="E168" s="62"/>
      <c r="F168" s="62"/>
      <c r="G168" s="62"/>
      <c r="H168" s="62"/>
    </row>
    <row r="169" spans="1:8" ht="18">
      <c r="A169" s="67">
        <v>1524</v>
      </c>
      <c r="B169" s="68">
        <v>116</v>
      </c>
      <c r="C169" s="71">
        <f t="shared" ref="C169:D169" si="166">LN(A169/A168)</f>
        <v>-7.1919237747059932E-3</v>
      </c>
      <c r="D169" s="72">
        <f t="shared" si="166"/>
        <v>-2.0056144853628229E-2</v>
      </c>
      <c r="E169" s="62"/>
      <c r="F169" s="62"/>
      <c r="G169" s="62"/>
      <c r="H169" s="62"/>
    </row>
    <row r="170" spans="1:8" ht="18">
      <c r="A170" s="67">
        <v>1565.35</v>
      </c>
      <c r="B170" s="68">
        <v>115.25</v>
      </c>
      <c r="C170" s="71">
        <f t="shared" ref="C170:D170" si="167">LN(A170/A169)</f>
        <v>2.6770983896003103E-2</v>
      </c>
      <c r="D170" s="72">
        <f t="shared" si="167"/>
        <v>-6.4865092296067734E-3</v>
      </c>
      <c r="E170" s="62"/>
      <c r="F170" s="62"/>
      <c r="G170" s="62"/>
      <c r="H170" s="62"/>
    </row>
    <row r="171" spans="1:8" ht="18">
      <c r="A171" s="67">
        <v>1519.8</v>
      </c>
      <c r="B171" s="68">
        <v>111.75</v>
      </c>
      <c r="C171" s="71">
        <f t="shared" ref="C171:D171" si="168">LN(A171/A170)</f>
        <v>-2.9530693906910203E-2</v>
      </c>
      <c r="D171" s="72">
        <f t="shared" si="168"/>
        <v>-3.0839448383079702E-2</v>
      </c>
      <c r="E171" s="62"/>
      <c r="F171" s="62"/>
      <c r="G171" s="62"/>
      <c r="H171" s="62"/>
    </row>
    <row r="172" spans="1:8" ht="18">
      <c r="A172" s="67">
        <v>1533.15</v>
      </c>
      <c r="B172" s="68">
        <v>112</v>
      </c>
      <c r="C172" s="71">
        <f t="shared" ref="C172:D172" si="169">LN(A172/A171)</f>
        <v>8.7456952075106002E-3</v>
      </c>
      <c r="D172" s="72">
        <f t="shared" si="169"/>
        <v>2.2346378014163628E-3</v>
      </c>
      <c r="E172" s="62"/>
      <c r="F172" s="62"/>
      <c r="G172" s="62"/>
      <c r="H172" s="62"/>
    </row>
    <row r="173" spans="1:8" ht="18">
      <c r="A173" s="67">
        <v>1564.5</v>
      </c>
      <c r="B173" s="68">
        <v>115.2</v>
      </c>
      <c r="C173" s="71">
        <f t="shared" ref="C173:D173" si="170">LN(A173/A172)</f>
        <v>2.0241841665741861E-2</v>
      </c>
      <c r="D173" s="72">
        <f t="shared" si="170"/>
        <v>2.8170876966696439E-2</v>
      </c>
      <c r="E173" s="62"/>
      <c r="F173" s="62"/>
      <c r="G173" s="62"/>
      <c r="H173" s="62"/>
    </row>
    <row r="174" spans="1:8" ht="18">
      <c r="A174" s="67">
        <v>1564.8</v>
      </c>
      <c r="B174" s="68">
        <v>117.2</v>
      </c>
      <c r="C174" s="71">
        <f t="shared" ref="C174:D174" si="171">LN(A174/A173)</f>
        <v>1.9173617161593015E-4</v>
      </c>
      <c r="D174" s="72">
        <f t="shared" si="171"/>
        <v>1.7212128881121426E-2</v>
      </c>
      <c r="E174" s="62"/>
      <c r="F174" s="62"/>
      <c r="G174" s="62"/>
      <c r="H174" s="62"/>
    </row>
    <row r="175" spans="1:8" ht="18">
      <c r="A175" s="67">
        <v>1571</v>
      </c>
      <c r="B175" s="68">
        <v>116.25</v>
      </c>
      <c r="C175" s="71">
        <f t="shared" ref="C175:D175" si="172">LN(A175/A174)</f>
        <v>3.9543389750684027E-3</v>
      </c>
      <c r="D175" s="72">
        <f t="shared" si="172"/>
        <v>-8.1388326754465289E-3</v>
      </c>
      <c r="E175" s="62"/>
      <c r="F175" s="62"/>
      <c r="G175" s="62"/>
      <c r="H175" s="62"/>
    </row>
    <row r="176" spans="1:8" ht="18">
      <c r="A176" s="67">
        <v>1558.65</v>
      </c>
      <c r="B176" s="68">
        <v>117</v>
      </c>
      <c r="C176" s="71">
        <f t="shared" ref="C176:D176" si="173">LN(A176/A175)</f>
        <v>-7.8922972888556767E-3</v>
      </c>
      <c r="D176" s="72">
        <f t="shared" si="173"/>
        <v>6.4308903302903314E-3</v>
      </c>
      <c r="E176" s="62"/>
      <c r="F176" s="62"/>
      <c r="G176" s="62"/>
      <c r="H176" s="62"/>
    </row>
    <row r="177" spans="1:8" ht="18">
      <c r="A177" s="67">
        <v>1570</v>
      </c>
      <c r="B177" s="68">
        <v>120.4</v>
      </c>
      <c r="C177" s="71">
        <f t="shared" ref="C177:D177" si="174">LN(A177/A176)</f>
        <v>7.2555573755882733E-3</v>
      </c>
      <c r="D177" s="72">
        <f t="shared" si="174"/>
        <v>2.8645598076964662E-2</v>
      </c>
      <c r="E177" s="62"/>
      <c r="F177" s="62"/>
      <c r="G177" s="62"/>
      <c r="H177" s="62"/>
    </row>
    <row r="178" spans="1:8" ht="18">
      <c r="A178" s="67">
        <v>1583.35</v>
      </c>
      <c r="B178" s="68">
        <v>121</v>
      </c>
      <c r="C178" s="71">
        <f t="shared" ref="C178:D178" si="175">LN(A178/A177)</f>
        <v>8.4672362786114997E-3</v>
      </c>
      <c r="D178" s="72">
        <f t="shared" si="175"/>
        <v>4.9710127220204021E-3</v>
      </c>
      <c r="E178" s="62"/>
      <c r="F178" s="62"/>
      <c r="G178" s="62"/>
      <c r="H178" s="62"/>
    </row>
    <row r="179" spans="1:8" ht="18">
      <c r="A179" s="67">
        <v>1598</v>
      </c>
      <c r="B179" s="68">
        <v>122.25</v>
      </c>
      <c r="C179" s="71">
        <f t="shared" ref="C179:D179" si="176">LN(A179/A178)</f>
        <v>9.2099917052546245E-3</v>
      </c>
      <c r="D179" s="72">
        <f t="shared" si="176"/>
        <v>1.027758275824023E-2</v>
      </c>
      <c r="E179" s="62"/>
      <c r="F179" s="62"/>
      <c r="G179" s="62"/>
      <c r="H179" s="62"/>
    </row>
    <row r="180" spans="1:8" ht="18">
      <c r="A180" s="67">
        <v>1592</v>
      </c>
      <c r="B180" s="68">
        <v>120.15</v>
      </c>
      <c r="C180" s="71">
        <f t="shared" ref="C180:D180" si="177">LN(A180/A179)</f>
        <v>-3.7617599218916845E-3</v>
      </c>
      <c r="D180" s="72">
        <f t="shared" si="177"/>
        <v>-1.7327166172503388E-2</v>
      </c>
      <c r="E180" s="62"/>
      <c r="F180" s="62"/>
      <c r="G180" s="62"/>
      <c r="H180" s="62"/>
    </row>
    <row r="181" spans="1:8" ht="18">
      <c r="A181" s="67">
        <v>1598</v>
      </c>
      <c r="B181" s="68">
        <v>123.5</v>
      </c>
      <c r="C181" s="71">
        <f t="shared" ref="C181:D181" si="178">LN(A181/A180)</f>
        <v>3.761759921891586E-3</v>
      </c>
      <c r="D181" s="72">
        <f t="shared" si="178"/>
        <v>2.7500193885553963E-2</v>
      </c>
      <c r="E181" s="62"/>
      <c r="F181" s="62"/>
      <c r="G181" s="62"/>
      <c r="H181" s="62"/>
    </row>
    <row r="182" spans="1:8" ht="18">
      <c r="A182" s="67">
        <v>1580.95</v>
      </c>
      <c r="B182" s="68">
        <v>124.35</v>
      </c>
      <c r="C182" s="71">
        <f t="shared" ref="C182:D182" si="179">LN(A182/A181)</f>
        <v>-1.0726915170293503E-2</v>
      </c>
      <c r="D182" s="72">
        <f t="shared" si="179"/>
        <v>6.8590141813817734E-3</v>
      </c>
      <c r="E182" s="62"/>
      <c r="F182" s="62"/>
      <c r="G182" s="62"/>
      <c r="H182" s="62"/>
    </row>
    <row r="183" spans="1:8" ht="18">
      <c r="A183" s="67">
        <v>1582</v>
      </c>
      <c r="B183" s="68">
        <v>122.75</v>
      </c>
      <c r="C183" s="71">
        <f t="shared" ref="C183:D183" si="180">LN(A183/A182)</f>
        <v>6.6393717167272993E-4</v>
      </c>
      <c r="D183" s="72">
        <f t="shared" si="180"/>
        <v>-1.2950403574783687E-2</v>
      </c>
      <c r="E183" s="62"/>
      <c r="F183" s="62"/>
      <c r="G183" s="62"/>
      <c r="H183" s="62"/>
    </row>
    <row r="184" spans="1:8" ht="18">
      <c r="A184" s="67">
        <v>1580.5</v>
      </c>
      <c r="B184" s="68">
        <v>119.5</v>
      </c>
      <c r="C184" s="71">
        <f t="shared" ref="C184:D184" si="181">LN(A184/A183)</f>
        <v>-9.4861667192677442E-4</v>
      </c>
      <c r="D184" s="72">
        <f t="shared" si="181"/>
        <v>-2.6833395303064576E-2</v>
      </c>
      <c r="E184" s="62"/>
      <c r="F184" s="62"/>
      <c r="G184" s="62"/>
      <c r="H184" s="62"/>
    </row>
    <row r="185" spans="1:8" ht="18">
      <c r="A185" s="67">
        <v>1579.45</v>
      </c>
      <c r="B185" s="68">
        <v>123.8</v>
      </c>
      <c r="C185" s="71">
        <f t="shared" ref="C185:D185" si="182">LN(A185/A184)</f>
        <v>-6.645675017923321E-4</v>
      </c>
      <c r="D185" s="72">
        <f t="shared" si="182"/>
        <v>3.5350988878930387E-2</v>
      </c>
      <c r="E185" s="62"/>
      <c r="F185" s="62"/>
      <c r="G185" s="62"/>
      <c r="H185" s="62"/>
    </row>
    <row r="186" spans="1:8" ht="18">
      <c r="A186" s="67">
        <v>1584</v>
      </c>
      <c r="B186" s="68">
        <v>123.4</v>
      </c>
      <c r="C186" s="71">
        <f t="shared" ref="C186:D186" si="183">LN(A186/A185)</f>
        <v>2.8766082204909967E-3</v>
      </c>
      <c r="D186" s="72">
        <f t="shared" si="183"/>
        <v>-3.2362487792081938E-3</v>
      </c>
      <c r="E186" s="62"/>
      <c r="F186" s="62"/>
      <c r="G186" s="62"/>
      <c r="H186" s="62"/>
    </row>
    <row r="187" spans="1:8" ht="18">
      <c r="A187" s="67">
        <v>1564.5</v>
      </c>
      <c r="B187" s="68">
        <v>125.4</v>
      </c>
      <c r="C187" s="71">
        <f t="shared" ref="C187:D187" si="184">LN(A187/A186)</f>
        <v>-1.2387009265434354E-2</v>
      </c>
      <c r="D187" s="72">
        <f t="shared" si="184"/>
        <v>1.6077516727532843E-2</v>
      </c>
      <c r="E187" s="62"/>
      <c r="F187" s="62"/>
      <c r="G187" s="62"/>
      <c r="H187" s="62"/>
    </row>
    <row r="188" spans="1:8" ht="18">
      <c r="A188" s="67">
        <v>1554.8</v>
      </c>
      <c r="B188" s="68">
        <v>130.69999999999999</v>
      </c>
      <c r="C188" s="71">
        <f t="shared" ref="C188:D188" si="185">LN(A188/A187)</f>
        <v>-6.2193641308687349E-3</v>
      </c>
      <c r="D188" s="72">
        <f t="shared" si="185"/>
        <v>4.1395992431355819E-2</v>
      </c>
      <c r="E188" s="62"/>
      <c r="F188" s="62"/>
      <c r="G188" s="62"/>
      <c r="H188" s="62"/>
    </row>
    <row r="189" spans="1:8" ht="18">
      <c r="A189" s="67">
        <v>1564.3</v>
      </c>
      <c r="B189" s="68">
        <v>131.25</v>
      </c>
      <c r="C189" s="71">
        <f t="shared" ref="C189:D189" si="186">LN(A189/A188)</f>
        <v>6.0915195896565823E-3</v>
      </c>
      <c r="D189" s="72">
        <f t="shared" si="186"/>
        <v>4.1992808415570121E-3</v>
      </c>
      <c r="E189" s="62"/>
      <c r="F189" s="62"/>
      <c r="G189" s="62"/>
      <c r="H189" s="62"/>
    </row>
    <row r="190" spans="1:8" ht="18">
      <c r="A190" s="67">
        <v>1589</v>
      </c>
      <c r="B190" s="68">
        <v>129.69999999999999</v>
      </c>
      <c r="C190" s="71">
        <f t="shared" ref="C190:D190" si="187">LN(A190/A189)</f>
        <v>1.5666447968991346E-2</v>
      </c>
      <c r="D190" s="72">
        <f t="shared" si="187"/>
        <v>-1.1879810149335058E-2</v>
      </c>
      <c r="E190" s="62"/>
      <c r="F190" s="62"/>
      <c r="G190" s="62"/>
      <c r="H190" s="62"/>
    </row>
    <row r="191" spans="1:8" ht="18">
      <c r="A191" s="67">
        <v>1581.7</v>
      </c>
      <c r="B191" s="68">
        <v>129.4</v>
      </c>
      <c r="C191" s="71">
        <f t="shared" ref="C191:D191" si="188">LN(A191/A190)</f>
        <v>-4.6046695672728819E-3</v>
      </c>
      <c r="D191" s="72">
        <f t="shared" si="188"/>
        <v>-2.3157092555978701E-3</v>
      </c>
      <c r="E191" s="62"/>
      <c r="F191" s="62"/>
      <c r="G191" s="62"/>
      <c r="H191" s="62"/>
    </row>
    <row r="192" spans="1:8" ht="18">
      <c r="A192" s="67">
        <v>1568.65</v>
      </c>
      <c r="B192" s="68">
        <v>136</v>
      </c>
      <c r="C192" s="71">
        <f t="shared" ref="C192:D192" si="189">LN(A192/A191)</f>
        <v>-8.2848411410694871E-3</v>
      </c>
      <c r="D192" s="72">
        <f t="shared" si="189"/>
        <v>4.9746503669251742E-2</v>
      </c>
      <c r="E192" s="62"/>
      <c r="F192" s="62"/>
      <c r="G192" s="62"/>
      <c r="H192" s="62"/>
    </row>
    <row r="193" spans="1:8" ht="18">
      <c r="A193" s="67">
        <v>1550.15</v>
      </c>
      <c r="B193" s="68">
        <v>135.25</v>
      </c>
      <c r="C193" s="71">
        <f t="shared" ref="C193:D193" si="190">LN(A193/A192)</f>
        <v>-1.1863676403853021E-2</v>
      </c>
      <c r="D193" s="72">
        <f t="shared" si="190"/>
        <v>-5.5299680094610861E-3</v>
      </c>
      <c r="E193" s="62"/>
      <c r="F193" s="62"/>
      <c r="G193" s="62"/>
      <c r="H193" s="62"/>
    </row>
    <row r="194" spans="1:8" ht="18">
      <c r="A194" s="67">
        <v>1572</v>
      </c>
      <c r="B194" s="68">
        <v>138.35</v>
      </c>
      <c r="C194" s="71">
        <f t="shared" ref="C194:D194" si="191">LN(A194/A193)</f>
        <v>1.3996993564631306E-2</v>
      </c>
      <c r="D194" s="72">
        <f t="shared" si="191"/>
        <v>2.2661788506344031E-2</v>
      </c>
      <c r="E194" s="62"/>
      <c r="F194" s="62"/>
      <c r="G194" s="62"/>
      <c r="H194" s="62"/>
    </row>
    <row r="195" spans="1:8" ht="18">
      <c r="A195" s="67">
        <v>1607.95</v>
      </c>
      <c r="B195" s="68">
        <v>139.9</v>
      </c>
      <c r="C195" s="71">
        <f t="shared" ref="C195:D195" si="192">LN(A195/A194)</f>
        <v>2.261138173895175E-2</v>
      </c>
      <c r="D195" s="72">
        <f t="shared" si="192"/>
        <v>1.1141175438500767E-2</v>
      </c>
      <c r="E195" s="62"/>
      <c r="F195" s="62"/>
      <c r="G195" s="62"/>
      <c r="H195" s="62"/>
    </row>
    <row r="196" spans="1:8" ht="18">
      <c r="A196" s="67">
        <v>1635.5</v>
      </c>
      <c r="B196" s="68">
        <v>140.75</v>
      </c>
      <c r="C196" s="71">
        <f t="shared" ref="C196:D196" si="193">LN(A196/A195)</f>
        <v>1.6988492250335004E-2</v>
      </c>
      <c r="D196" s="72">
        <f t="shared" si="193"/>
        <v>6.0573853483641953E-3</v>
      </c>
      <c r="E196" s="62"/>
      <c r="F196" s="62"/>
      <c r="G196" s="62"/>
      <c r="H196" s="62"/>
    </row>
    <row r="197" spans="1:8" ht="18">
      <c r="A197" s="67">
        <v>1632</v>
      </c>
      <c r="B197" s="68">
        <v>143.6</v>
      </c>
      <c r="C197" s="71">
        <f t="shared" ref="C197:D197" si="194">LN(A197/A196)</f>
        <v>-2.1423114543862739E-3</v>
      </c>
      <c r="D197" s="72">
        <f t="shared" si="194"/>
        <v>2.0046389594323911E-2</v>
      </c>
      <c r="E197" s="62"/>
      <c r="F197" s="62"/>
      <c r="G197" s="62"/>
      <c r="H197" s="62"/>
    </row>
    <row r="198" spans="1:8" ht="18">
      <c r="A198" s="67">
        <v>1606.6</v>
      </c>
      <c r="B198" s="68">
        <v>148.80000000000001</v>
      </c>
      <c r="C198" s="71">
        <f t="shared" ref="C198:D198" si="195">LN(A198/A197)</f>
        <v>-1.5686111784340224E-2</v>
      </c>
      <c r="D198" s="72">
        <f t="shared" si="195"/>
        <v>3.5571465784867799E-2</v>
      </c>
      <c r="E198" s="62"/>
      <c r="F198" s="62"/>
      <c r="G198" s="62"/>
      <c r="H198" s="62"/>
    </row>
    <row r="199" spans="1:8" ht="18">
      <c r="A199" s="67">
        <v>1606.35</v>
      </c>
      <c r="B199" s="68">
        <v>146.05000000000001</v>
      </c>
      <c r="C199" s="71">
        <f t="shared" ref="C199:D199" si="196">LN(A199/A198)</f>
        <v>-1.5562022471844801E-4</v>
      </c>
      <c r="D199" s="72">
        <f t="shared" si="196"/>
        <v>-1.8654093565241475E-2</v>
      </c>
      <c r="E199" s="62"/>
      <c r="F199" s="62"/>
      <c r="G199" s="62"/>
      <c r="H199" s="62"/>
    </row>
    <row r="200" spans="1:8" ht="18">
      <c r="A200" s="67">
        <v>1589</v>
      </c>
      <c r="B200" s="68">
        <v>149.65</v>
      </c>
      <c r="C200" s="71">
        <f t="shared" ref="C200:D200" si="197">LN(A200/A199)</f>
        <v>-1.0859636978277654E-2</v>
      </c>
      <c r="D200" s="72">
        <f t="shared" si="197"/>
        <v>2.4350205464957992E-2</v>
      </c>
      <c r="E200" s="62"/>
      <c r="F200" s="62"/>
      <c r="G200" s="62"/>
      <c r="H200" s="62"/>
    </row>
    <row r="201" spans="1:8" ht="18">
      <c r="A201" s="67">
        <v>1601.35</v>
      </c>
      <c r="B201" s="68">
        <v>148.5</v>
      </c>
      <c r="C201" s="71">
        <f t="shared" ref="C201:D201" si="198">LN(A201/A200)</f>
        <v>7.742135934224471E-3</v>
      </c>
      <c r="D201" s="72">
        <f t="shared" si="198"/>
        <v>-7.714276055953621E-3</v>
      </c>
      <c r="E201" s="62"/>
      <c r="F201" s="62"/>
      <c r="G201" s="62"/>
      <c r="H201" s="62"/>
    </row>
    <row r="202" spans="1:8" ht="18">
      <c r="A202" s="67">
        <v>1597.5</v>
      </c>
      <c r="B202" s="68">
        <v>164.6</v>
      </c>
      <c r="C202" s="71">
        <f t="shared" ref="C202:D202" si="199">LN(A202/A201)</f>
        <v>-2.4071162192506922E-3</v>
      </c>
      <c r="D202" s="72">
        <f t="shared" si="199"/>
        <v>0.10293333000021503</v>
      </c>
      <c r="E202" s="62"/>
      <c r="F202" s="62"/>
      <c r="G202" s="62"/>
      <c r="H202" s="62"/>
    </row>
    <row r="203" spans="1:8" ht="18">
      <c r="A203" s="67">
        <v>1626.85</v>
      </c>
      <c r="B203" s="68">
        <v>172.75</v>
      </c>
      <c r="C203" s="71">
        <f t="shared" ref="C203:D203" si="200">LN(A203/A202)</f>
        <v>1.8205722494703966E-2</v>
      </c>
      <c r="D203" s="72">
        <f t="shared" si="200"/>
        <v>4.8327174404809971E-2</v>
      </c>
      <c r="E203" s="62"/>
      <c r="F203" s="62"/>
      <c r="G203" s="62"/>
      <c r="H203" s="62"/>
    </row>
    <row r="204" spans="1:8" ht="18">
      <c r="A204" s="67">
        <v>1627.7</v>
      </c>
      <c r="B204" s="68">
        <v>170.15</v>
      </c>
      <c r="C204" s="71">
        <f t="shared" ref="C204:D204" si="201">LN(A204/A203)</f>
        <v>5.2234565105873157E-4</v>
      </c>
      <c r="D204" s="72">
        <f t="shared" si="201"/>
        <v>-1.5165061700864539E-2</v>
      </c>
      <c r="E204" s="62"/>
      <c r="F204" s="62"/>
      <c r="G204" s="62"/>
      <c r="H204" s="62"/>
    </row>
    <row r="205" spans="1:8" ht="18">
      <c r="A205" s="67">
        <v>1622</v>
      </c>
      <c r="B205" s="68">
        <v>166.6</v>
      </c>
      <c r="C205" s="71">
        <f t="shared" ref="C205:D205" si="202">LN(A205/A204)</f>
        <v>-3.5080197220943689E-3</v>
      </c>
      <c r="D205" s="72">
        <f t="shared" si="202"/>
        <v>-2.1084671214172446E-2</v>
      </c>
      <c r="E205" s="62"/>
      <c r="F205" s="62"/>
      <c r="G205" s="62"/>
      <c r="H205" s="62"/>
    </row>
    <row r="206" spans="1:8" ht="18">
      <c r="A206" s="67">
        <v>1645</v>
      </c>
      <c r="B206" s="68">
        <v>166.2</v>
      </c>
      <c r="C206" s="71">
        <f t="shared" ref="C206:D206" si="203">LN(A206/A205)</f>
        <v>1.4080428524114086E-2</v>
      </c>
      <c r="D206" s="72">
        <f t="shared" si="203"/>
        <v>-2.4038473113945544E-3</v>
      </c>
      <c r="E206" s="62"/>
      <c r="F206" s="62"/>
      <c r="G206" s="62"/>
      <c r="H206" s="62"/>
    </row>
    <row r="207" spans="1:8" ht="18">
      <c r="A207" s="67">
        <v>1641.55</v>
      </c>
      <c r="B207" s="68">
        <v>165.85</v>
      </c>
      <c r="C207" s="71">
        <f t="shared" ref="C207:D207" si="204">LN(A207/A206)</f>
        <v>-2.0994667765475306E-3</v>
      </c>
      <c r="D207" s="72">
        <f t="shared" si="204"/>
        <v>-2.1081170282863837E-3</v>
      </c>
      <c r="E207" s="62"/>
      <c r="F207" s="62"/>
      <c r="G207" s="62"/>
      <c r="H207" s="62"/>
    </row>
    <row r="208" spans="1:8" ht="18">
      <c r="A208" s="67">
        <v>1648</v>
      </c>
      <c r="B208" s="68">
        <v>163.80000000000001</v>
      </c>
      <c r="C208" s="71">
        <f t="shared" ref="C208:D208" si="205">LN(A208/A207)</f>
        <v>3.9215140464923613E-3</v>
      </c>
      <c r="D208" s="72">
        <f t="shared" si="205"/>
        <v>-1.2437593974092259E-2</v>
      </c>
      <c r="E208" s="62"/>
      <c r="F208" s="62"/>
      <c r="G208" s="62"/>
      <c r="H208" s="62"/>
    </row>
    <row r="209" spans="1:8" ht="18">
      <c r="A209" s="67">
        <v>1690</v>
      </c>
      <c r="B209" s="68">
        <v>161.75</v>
      </c>
      <c r="C209" s="71">
        <f t="shared" ref="C209:D209" si="206">LN(A209/A208)</f>
        <v>2.5166097447702082E-2</v>
      </c>
      <c r="D209" s="72">
        <f t="shared" si="206"/>
        <v>-1.2594238037959171E-2</v>
      </c>
      <c r="E209" s="62"/>
      <c r="F209" s="62"/>
      <c r="G209" s="62"/>
      <c r="H209" s="62"/>
    </row>
    <row r="210" spans="1:8" ht="18">
      <c r="A210" s="67">
        <v>1725</v>
      </c>
      <c r="B210" s="68">
        <v>165.5</v>
      </c>
      <c r="C210" s="71">
        <f t="shared" ref="C210:D210" si="207">LN(A210/A209)</f>
        <v>2.0498521548340969E-2</v>
      </c>
      <c r="D210" s="72">
        <f t="shared" si="207"/>
        <v>2.2919261436107709E-2</v>
      </c>
      <c r="E210" s="62"/>
      <c r="F210" s="62"/>
      <c r="G210" s="62"/>
      <c r="H210" s="62"/>
    </row>
    <row r="211" spans="1:8" ht="18">
      <c r="A211" s="67">
        <v>1692.45</v>
      </c>
      <c r="B211" s="68">
        <v>163.5</v>
      </c>
      <c r="C211" s="71">
        <f t="shared" ref="C211:D211" si="208">LN(A211/A210)</f>
        <v>-1.9049867212895293E-2</v>
      </c>
      <c r="D211" s="72">
        <f t="shared" si="208"/>
        <v>-1.2158204479809519E-2</v>
      </c>
      <c r="E211" s="62"/>
      <c r="F211" s="62"/>
      <c r="G211" s="62"/>
      <c r="H211" s="62"/>
    </row>
    <row r="212" spans="1:8" ht="18">
      <c r="A212" s="67">
        <v>1698.75</v>
      </c>
      <c r="B212" s="68">
        <v>159.35</v>
      </c>
      <c r="C212" s="71">
        <f t="shared" ref="C212:D212" si="209">LN(A212/A211)</f>
        <v>3.7155032127886988E-3</v>
      </c>
      <c r="D212" s="72">
        <f t="shared" si="209"/>
        <v>-2.5709949473962674E-2</v>
      </c>
      <c r="E212" s="62"/>
      <c r="F212" s="62"/>
      <c r="G212" s="62"/>
      <c r="H212" s="62"/>
    </row>
    <row r="213" spans="1:8" ht="18">
      <c r="A213" s="67">
        <v>1681.95</v>
      </c>
      <c r="B213" s="68">
        <v>160.30000000000001</v>
      </c>
      <c r="C213" s="71">
        <f t="shared" ref="C213:D213" si="210">LN(A213/A212)</f>
        <v>-9.938851890353987E-3</v>
      </c>
      <c r="D213" s="72">
        <f t="shared" si="210"/>
        <v>5.9440187521619531E-3</v>
      </c>
      <c r="E213" s="62"/>
      <c r="F213" s="62"/>
      <c r="G213" s="62"/>
      <c r="H213" s="62"/>
    </row>
    <row r="214" spans="1:8" ht="18">
      <c r="A214" s="67">
        <v>1708</v>
      </c>
      <c r="B214" s="68">
        <v>158.35</v>
      </c>
      <c r="C214" s="71">
        <f t="shared" ref="C214:D214" si="211">LN(A214/A213)</f>
        <v>1.5369260773515695E-2</v>
      </c>
      <c r="D214" s="72">
        <f t="shared" si="211"/>
        <v>-1.2239286630858616E-2</v>
      </c>
      <c r="E214" s="62"/>
      <c r="F214" s="62"/>
      <c r="G214" s="62"/>
      <c r="H214" s="62"/>
    </row>
    <row r="215" spans="1:8" ht="18">
      <c r="A215" s="67">
        <v>1690</v>
      </c>
      <c r="B215" s="68">
        <v>162.94999999999999</v>
      </c>
      <c r="C215" s="71">
        <f t="shared" ref="C215:D215" si="212">LN(A215/A214)</f>
        <v>-1.0594566431396028E-2</v>
      </c>
      <c r="D215" s="72">
        <f t="shared" si="212"/>
        <v>2.8635632298921614E-2</v>
      </c>
      <c r="E215" s="62"/>
      <c r="F215" s="62"/>
      <c r="G215" s="62"/>
      <c r="H215" s="62"/>
    </row>
    <row r="216" spans="1:8" ht="18">
      <c r="A216" s="67">
        <v>1673.85</v>
      </c>
      <c r="B216" s="68">
        <v>163.95</v>
      </c>
      <c r="C216" s="71">
        <f t="shared" ref="C216:D216" si="213">LN(A216/A215)</f>
        <v>-9.6021666172993198E-3</v>
      </c>
      <c r="D216" s="72">
        <f t="shared" si="213"/>
        <v>6.1180980070866574E-3</v>
      </c>
      <c r="E216" s="62"/>
      <c r="F216" s="62"/>
      <c r="G216" s="62"/>
      <c r="H216" s="62"/>
    </row>
    <row r="217" spans="1:8" ht="18">
      <c r="A217" s="67">
        <v>1665.05</v>
      </c>
      <c r="B217" s="68">
        <v>163.6</v>
      </c>
      <c r="C217" s="71">
        <f t="shared" ref="C217:D217" si="214">LN(A217/A216)</f>
        <v>-5.2712093061380244E-3</v>
      </c>
      <c r="D217" s="72">
        <f t="shared" si="214"/>
        <v>-2.1370791220104912E-3</v>
      </c>
      <c r="E217" s="62"/>
      <c r="F217" s="62"/>
      <c r="G217" s="62"/>
      <c r="H217" s="62"/>
    </row>
    <row r="218" spans="1:8" ht="18">
      <c r="A218" s="67">
        <v>1650</v>
      </c>
      <c r="B218" s="68">
        <v>156.85</v>
      </c>
      <c r="C218" s="71">
        <f t="shared" ref="C218:D218" si="215">LN(A218/A217)</f>
        <v>-9.0798650990556208E-3</v>
      </c>
      <c r="D218" s="72">
        <f t="shared" si="215"/>
        <v>-4.2134489531959515E-2</v>
      </c>
      <c r="E218" s="62"/>
      <c r="F218" s="62"/>
      <c r="G218" s="62"/>
      <c r="H218" s="62"/>
    </row>
    <row r="219" spans="1:8" ht="18">
      <c r="A219" s="67">
        <v>1602</v>
      </c>
      <c r="B219" s="68">
        <v>151.85</v>
      </c>
      <c r="C219" s="71">
        <f t="shared" ref="C219:D219" si="216">LN(A219/A218)</f>
        <v>-2.9522439266321726E-2</v>
      </c>
      <c r="D219" s="72">
        <f t="shared" si="216"/>
        <v>-3.2396743144929359E-2</v>
      </c>
      <c r="E219" s="62"/>
      <c r="F219" s="62"/>
      <c r="G219" s="62"/>
      <c r="H219" s="62"/>
    </row>
    <row r="220" spans="1:8" ht="18">
      <c r="A220" s="67">
        <v>1611</v>
      </c>
      <c r="B220" s="68">
        <v>153.6</v>
      </c>
      <c r="C220" s="71">
        <f t="shared" ref="C220:D220" si="217">LN(A220/A219)</f>
        <v>5.6022555486697516E-3</v>
      </c>
      <c r="D220" s="72">
        <f t="shared" si="217"/>
        <v>1.1458629221814119E-2</v>
      </c>
      <c r="E220" s="62"/>
      <c r="F220" s="62"/>
      <c r="G220" s="62"/>
      <c r="H220" s="62"/>
    </row>
    <row r="221" spans="1:8" ht="18">
      <c r="A221" s="67">
        <v>1622</v>
      </c>
      <c r="B221" s="68">
        <v>154.80000000000001</v>
      </c>
      <c r="C221" s="71">
        <f t="shared" ref="C221:D221" si="218">LN(A221/A220)</f>
        <v>6.8048514983837897E-3</v>
      </c>
      <c r="D221" s="72">
        <f t="shared" si="218"/>
        <v>7.7821404420551693E-3</v>
      </c>
      <c r="E221" s="62"/>
      <c r="F221" s="62"/>
      <c r="G221" s="62"/>
      <c r="H221" s="62"/>
    </row>
    <row r="222" spans="1:8" ht="18">
      <c r="A222" s="67">
        <v>1609.9</v>
      </c>
      <c r="B222" s="68">
        <v>154.19999999999999</v>
      </c>
      <c r="C222" s="71">
        <f t="shared" ref="C222:D222" si="219">LN(A222/A221)</f>
        <v>-7.4878904271094811E-3</v>
      </c>
      <c r="D222" s="72">
        <f t="shared" si="219"/>
        <v>-3.8835000263977445E-3</v>
      </c>
      <c r="E222" s="62"/>
      <c r="F222" s="62"/>
      <c r="G222" s="62"/>
      <c r="H222" s="62"/>
    </row>
    <row r="223" spans="1:8" ht="18">
      <c r="A223" s="67">
        <v>1597.85</v>
      </c>
      <c r="B223" s="68">
        <v>152.85</v>
      </c>
      <c r="C223" s="71">
        <f t="shared" ref="C223:D223" si="220">LN(A223/A222)</f>
        <v>-7.5130896620104253E-3</v>
      </c>
      <c r="D223" s="72">
        <f t="shared" si="220"/>
        <v>-8.7934127923855725E-3</v>
      </c>
      <c r="E223" s="62"/>
      <c r="F223" s="62"/>
      <c r="G223" s="62"/>
      <c r="H223" s="62"/>
    </row>
    <row r="224" spans="1:8" ht="18">
      <c r="A224" s="67">
        <v>1604.7</v>
      </c>
      <c r="B224" s="68">
        <v>155.55000000000001</v>
      </c>
      <c r="C224" s="71">
        <f t="shared" ref="C224:D224" si="221">LN(A224/A223)</f>
        <v>4.2778476190759446E-3</v>
      </c>
      <c r="D224" s="72">
        <f t="shared" si="221"/>
        <v>1.7510175006802558E-2</v>
      </c>
      <c r="E224" s="62"/>
      <c r="F224" s="62"/>
      <c r="G224" s="62"/>
      <c r="H224" s="62"/>
    </row>
    <row r="225" spans="1:8" ht="18">
      <c r="A225" s="67">
        <v>1594.6</v>
      </c>
      <c r="B225" s="68">
        <v>158.15</v>
      </c>
      <c r="C225" s="71">
        <f t="shared" ref="C225:D225" si="222">LN(A225/A224)</f>
        <v>-6.3139021369190687E-3</v>
      </c>
      <c r="D225" s="72">
        <f t="shared" si="222"/>
        <v>1.657672640801185E-2</v>
      </c>
      <c r="E225" s="62"/>
      <c r="F225" s="62"/>
      <c r="G225" s="62"/>
      <c r="H225" s="62"/>
    </row>
    <row r="226" spans="1:8" ht="18">
      <c r="A226" s="67">
        <v>1569</v>
      </c>
      <c r="B226" s="68">
        <v>158.69999999999999</v>
      </c>
      <c r="C226" s="71">
        <f t="shared" ref="C226:D226" si="223">LN(A226/A225)</f>
        <v>-1.6184447335362392E-2</v>
      </c>
      <c r="D226" s="72">
        <f t="shared" si="223"/>
        <v>3.4716777807053335E-3</v>
      </c>
      <c r="E226" s="62"/>
      <c r="F226" s="62"/>
      <c r="G226" s="62"/>
      <c r="H226" s="62"/>
    </row>
    <row r="227" spans="1:8" ht="18">
      <c r="A227" s="67">
        <v>1554.9</v>
      </c>
      <c r="B227" s="68">
        <v>156.85</v>
      </c>
      <c r="C227" s="71">
        <f t="shared" ref="C227:D227" si="224">LN(A227/A226)</f>
        <v>-9.0272388692619766E-3</v>
      </c>
      <c r="D227" s="72">
        <f t="shared" si="224"/>
        <v>-1.1725692895676159E-2</v>
      </c>
      <c r="E227" s="62"/>
      <c r="F227" s="62"/>
      <c r="G227" s="62"/>
      <c r="H227" s="62"/>
    </row>
    <row r="228" spans="1:8" ht="18">
      <c r="A228" s="67">
        <v>1559.05</v>
      </c>
      <c r="B228" s="68">
        <v>155.6</v>
      </c>
      <c r="C228" s="71">
        <f t="shared" ref="C228:D228" si="225">LN(A228/A227)</f>
        <v>2.6654265206391462E-3</v>
      </c>
      <c r="D228" s="72">
        <f t="shared" si="225"/>
        <v>-8.0013228923959227E-3</v>
      </c>
      <c r="E228" s="62"/>
      <c r="F228" s="62"/>
      <c r="G228" s="62"/>
      <c r="H228" s="62"/>
    </row>
    <row r="229" spans="1:8" ht="18">
      <c r="A229" s="67">
        <v>1571.85</v>
      </c>
      <c r="B229" s="68">
        <v>162.25</v>
      </c>
      <c r="C229" s="71">
        <f t="shared" ref="C229:D229" si="226">LN(A229/A228)</f>
        <v>8.1766082046506542E-3</v>
      </c>
      <c r="D229" s="72">
        <f t="shared" si="226"/>
        <v>4.1849743839908221E-2</v>
      </c>
      <c r="E229" s="62"/>
      <c r="F229" s="62"/>
      <c r="G229" s="62"/>
      <c r="H229" s="62"/>
    </row>
    <row r="230" spans="1:8" ht="18">
      <c r="A230" s="67">
        <v>1557.2</v>
      </c>
      <c r="B230" s="68">
        <v>159.69999999999999</v>
      </c>
      <c r="C230" s="71">
        <f t="shared" ref="C230:D230" si="227">LN(A230/A229)</f>
        <v>-9.3639328527595871E-3</v>
      </c>
      <c r="D230" s="72">
        <f t="shared" si="227"/>
        <v>-1.5841300363232641E-2</v>
      </c>
      <c r="E230" s="62"/>
      <c r="F230" s="62"/>
      <c r="G230" s="62"/>
      <c r="H230" s="62"/>
    </row>
    <row r="231" spans="1:8" ht="18">
      <c r="A231" s="67">
        <v>1544</v>
      </c>
      <c r="B231" s="68">
        <v>159.25</v>
      </c>
      <c r="C231" s="71">
        <f t="shared" ref="C231:D231" si="228">LN(A231/A230)</f>
        <v>-8.5128851515791776E-3</v>
      </c>
      <c r="D231" s="72">
        <f t="shared" si="228"/>
        <v>-2.8217607686939297E-3</v>
      </c>
      <c r="E231" s="62"/>
      <c r="F231" s="62"/>
      <c r="G231" s="62"/>
      <c r="H231" s="62"/>
    </row>
    <row r="232" spans="1:8" ht="18">
      <c r="A232" s="67">
        <v>1543.5</v>
      </c>
      <c r="B232" s="68">
        <v>157</v>
      </c>
      <c r="C232" s="71">
        <f t="shared" ref="C232:D232" si="229">LN(A232/A231)</f>
        <v>-3.2388664250749259E-4</v>
      </c>
      <c r="D232" s="72">
        <f t="shared" si="229"/>
        <v>-1.4229489103964651E-2</v>
      </c>
      <c r="E232" s="62"/>
      <c r="F232" s="62"/>
      <c r="G232" s="62"/>
      <c r="H232" s="62"/>
    </row>
    <row r="233" spans="1:8" ht="18">
      <c r="A233" s="67">
        <v>1552.7</v>
      </c>
      <c r="B233" s="68">
        <v>153.69999999999999</v>
      </c>
      <c r="C233" s="71">
        <f t="shared" ref="C233:D233" si="230">LN(A233/A232)</f>
        <v>5.9427860449100109E-3</v>
      </c>
      <c r="D233" s="72">
        <f t="shared" si="230"/>
        <v>-2.1243154803757987E-2</v>
      </c>
      <c r="E233" s="62"/>
      <c r="F233" s="62"/>
      <c r="G233" s="62"/>
      <c r="H233" s="62"/>
    </row>
    <row r="234" spans="1:8" ht="18">
      <c r="A234" s="67">
        <v>1527.8</v>
      </c>
      <c r="B234" s="68">
        <v>147.69999999999999</v>
      </c>
      <c r="C234" s="71">
        <f t="shared" ref="C234:D234" si="231">LN(A234/A233)</f>
        <v>-1.6166558879864758E-2</v>
      </c>
      <c r="D234" s="72">
        <f t="shared" si="231"/>
        <v>-3.981946100721602E-2</v>
      </c>
      <c r="E234" s="62"/>
      <c r="F234" s="62"/>
      <c r="G234" s="62"/>
      <c r="H234" s="62"/>
    </row>
    <row r="235" spans="1:8" ht="18">
      <c r="A235" s="67">
        <v>1536.35</v>
      </c>
      <c r="B235" s="68">
        <v>155.85</v>
      </c>
      <c r="C235" s="71">
        <f t="shared" ref="C235:D235" si="232">LN(A235/A234)</f>
        <v>5.5806812265004509E-3</v>
      </c>
      <c r="D235" s="72">
        <f t="shared" si="232"/>
        <v>5.3710816676012053E-2</v>
      </c>
      <c r="E235" s="62"/>
      <c r="F235" s="62"/>
      <c r="G235" s="62"/>
      <c r="H235" s="62"/>
    </row>
    <row r="236" spans="1:8" ht="18">
      <c r="A236" s="67">
        <v>1533.3</v>
      </c>
      <c r="B236" s="68">
        <v>156</v>
      </c>
      <c r="C236" s="71">
        <f t="shared" ref="C236:D236" si="233">LN(A236/A235)</f>
        <v>-1.9871978914161011E-3</v>
      </c>
      <c r="D236" s="72">
        <f t="shared" si="233"/>
        <v>9.6200103619106293E-4</v>
      </c>
      <c r="E236" s="62"/>
      <c r="F236" s="62"/>
      <c r="G236" s="62"/>
      <c r="H236" s="62"/>
    </row>
    <row r="237" spans="1:8" ht="18">
      <c r="A237" s="67">
        <v>1506.7</v>
      </c>
      <c r="B237" s="68">
        <v>152.25</v>
      </c>
      <c r="C237" s="71">
        <f t="shared" ref="C237:D237" si="234">LN(A237/A236)</f>
        <v>-1.7500446635100718E-2</v>
      </c>
      <c r="D237" s="72">
        <f t="shared" si="234"/>
        <v>-2.4332100659530669E-2</v>
      </c>
      <c r="E237" s="62"/>
      <c r="F237" s="62"/>
      <c r="G237" s="62"/>
      <c r="H237" s="62"/>
    </row>
    <row r="238" spans="1:8" ht="18">
      <c r="A238" s="67">
        <v>1507.65</v>
      </c>
      <c r="B238" s="68">
        <v>146.05000000000001</v>
      </c>
      <c r="C238" s="71">
        <f t="shared" ref="C238:D238" si="235">LN(A238/A237)</f>
        <v>6.3031833161590752E-4</v>
      </c>
      <c r="D238" s="72">
        <f t="shared" si="235"/>
        <v>-4.1574877756256359E-2</v>
      </c>
      <c r="E238" s="62"/>
      <c r="F238" s="62"/>
      <c r="G238" s="62"/>
      <c r="H238" s="62"/>
    </row>
    <row r="239" spans="1:8" ht="18">
      <c r="A239" s="67">
        <v>1529</v>
      </c>
      <c r="B239" s="68">
        <v>147.75</v>
      </c>
      <c r="C239" s="71">
        <f t="shared" ref="C239:D239" si="236">LN(A239/A238)</f>
        <v>1.4061779790203646E-2</v>
      </c>
      <c r="D239" s="72">
        <f t="shared" si="236"/>
        <v>1.157262745245754E-2</v>
      </c>
      <c r="E239" s="62"/>
      <c r="F239" s="62"/>
      <c r="G239" s="62"/>
      <c r="H239" s="62"/>
    </row>
    <row r="240" spans="1:8" ht="18">
      <c r="A240" s="67">
        <v>1507.05</v>
      </c>
      <c r="B240" s="68">
        <v>143.65</v>
      </c>
      <c r="C240" s="71">
        <f t="shared" ref="C240:D240" si="237">LN(A240/A239)</f>
        <v>-1.4459829352629308E-2</v>
      </c>
      <c r="D240" s="72">
        <f t="shared" si="237"/>
        <v>-2.8141870860908962E-2</v>
      </c>
      <c r="E240" s="62"/>
      <c r="F240" s="62"/>
      <c r="G240" s="62"/>
      <c r="H240" s="62"/>
    </row>
    <row r="241" spans="1:8" ht="18">
      <c r="A241" s="67">
        <v>1528.8</v>
      </c>
      <c r="B241" s="68">
        <v>144.65</v>
      </c>
      <c r="C241" s="71">
        <f t="shared" ref="C241:D241" si="238">LN(A241/A240)</f>
        <v>1.4329016349630281E-2</v>
      </c>
      <c r="D241" s="72">
        <f t="shared" si="238"/>
        <v>6.9372459968455522E-3</v>
      </c>
      <c r="E241" s="62"/>
      <c r="F241" s="62"/>
      <c r="G241" s="62"/>
      <c r="H241" s="62"/>
    </row>
    <row r="242" spans="1:8" ht="18">
      <c r="A242" s="67">
        <v>1535.95</v>
      </c>
      <c r="B242" s="68">
        <v>146.85</v>
      </c>
      <c r="C242" s="71">
        <f t="shared" ref="C242:D242" si="239">LN(A242/A241)</f>
        <v>4.6659681683903446E-3</v>
      </c>
      <c r="D242" s="72">
        <f t="shared" si="239"/>
        <v>1.5094626222484888E-2</v>
      </c>
      <c r="E242" s="62"/>
      <c r="F242" s="62"/>
      <c r="G242" s="62"/>
      <c r="H242" s="62"/>
    </row>
    <row r="243" spans="1:8" ht="18">
      <c r="A243" s="67">
        <v>1518.8</v>
      </c>
      <c r="B243" s="68">
        <v>145.85</v>
      </c>
      <c r="C243" s="71">
        <f t="shared" ref="C243:D243" si="240">LN(A243/A242)</f>
        <v>-1.1228532736806426E-2</v>
      </c>
      <c r="D243" s="72">
        <f t="shared" si="240"/>
        <v>-6.8329613308986516E-3</v>
      </c>
      <c r="E243" s="62"/>
      <c r="F243" s="62"/>
      <c r="G243" s="62"/>
      <c r="H243" s="62"/>
    </row>
    <row r="244" spans="1:8" ht="18">
      <c r="A244" s="67">
        <v>1532</v>
      </c>
      <c r="B244" s="68">
        <v>146.25</v>
      </c>
      <c r="C244" s="71">
        <f t="shared" ref="C244:D244" si="241">LN(A244/A243)</f>
        <v>8.6535219428893525E-3</v>
      </c>
      <c r="D244" s="72">
        <f t="shared" si="241"/>
        <v>2.7387897982355837E-3</v>
      </c>
      <c r="E244" s="62"/>
      <c r="F244" s="62"/>
      <c r="G244" s="62"/>
      <c r="H244" s="62"/>
    </row>
    <row r="245" spans="1:8" ht="18">
      <c r="A245" s="67">
        <v>1555.05</v>
      </c>
      <c r="B245" s="68">
        <v>150.35</v>
      </c>
      <c r="C245" s="71">
        <f t="shared" ref="C245:D245" si="242">LN(A245/A244)</f>
        <v>1.4933628136694087E-2</v>
      </c>
      <c r="D245" s="72">
        <f t="shared" si="242"/>
        <v>2.7648423322572061E-2</v>
      </c>
      <c r="E245" s="62"/>
      <c r="F245" s="62"/>
      <c r="G245" s="62"/>
      <c r="H245" s="62"/>
    </row>
    <row r="246" spans="1:8" ht="18">
      <c r="A246" s="67">
        <v>1554.7</v>
      </c>
      <c r="B246" s="68">
        <v>149.9</v>
      </c>
      <c r="C246" s="71">
        <f t="shared" ref="C246:D246" si="243">LN(A246/A245)</f>
        <v>-2.2509848153566195E-4</v>
      </c>
      <c r="D246" s="72">
        <f t="shared" si="243"/>
        <v>-2.9975043259860153E-3</v>
      </c>
      <c r="E246" s="62"/>
      <c r="F246" s="62"/>
      <c r="G246" s="62"/>
      <c r="H246" s="62"/>
    </row>
    <row r="247" spans="1:8" ht="18">
      <c r="A247" s="67">
        <v>1528</v>
      </c>
      <c r="B247" s="68">
        <v>148</v>
      </c>
      <c r="C247" s="71">
        <f t="shared" ref="C247:D247" si="244">LN(A247/A246)</f>
        <v>-1.7322910229229348E-2</v>
      </c>
      <c r="D247" s="72">
        <f t="shared" si="244"/>
        <v>-1.2756131344437023E-2</v>
      </c>
      <c r="E247" s="62"/>
      <c r="F247" s="62"/>
      <c r="G247" s="62"/>
      <c r="H247" s="62"/>
    </row>
    <row r="248" spans="1:8" ht="13.2">
      <c r="A248" s="33"/>
      <c r="B248" s="33"/>
      <c r="C248" s="79"/>
      <c r="D248" s="79"/>
    </row>
    <row r="249" spans="1:8" ht="13.2">
      <c r="A249" s="33"/>
      <c r="B249" s="33"/>
      <c r="C249" s="79"/>
      <c r="D249" s="79"/>
    </row>
    <row r="250" spans="1:8" ht="13.2">
      <c r="A250" s="33"/>
      <c r="B250" s="33"/>
      <c r="C250" s="79"/>
      <c r="D250" s="79"/>
    </row>
    <row r="251" spans="1:8" ht="13.2">
      <c r="A251" s="33"/>
      <c r="B251" s="33"/>
      <c r="C251" s="79"/>
      <c r="D251" s="79"/>
    </row>
    <row r="252" spans="1:8" ht="13.2">
      <c r="A252" s="33"/>
      <c r="B252" s="33"/>
      <c r="C252" s="79"/>
      <c r="D252" s="79"/>
    </row>
    <row r="253" spans="1:8" ht="13.2">
      <c r="A253" s="33"/>
      <c r="B253" s="33"/>
      <c r="C253" s="79"/>
      <c r="D253" s="79"/>
    </row>
    <row r="254" spans="1:8" ht="13.2">
      <c r="A254" s="33"/>
      <c r="B254" s="33"/>
      <c r="C254" s="79"/>
      <c r="D254" s="79"/>
    </row>
    <row r="255" spans="1:8" ht="13.2">
      <c r="A255" s="33"/>
      <c r="B255" s="33"/>
      <c r="C255" s="79"/>
      <c r="D255" s="79"/>
    </row>
    <row r="256" spans="1:8" ht="13.2">
      <c r="A256" s="33"/>
      <c r="B256" s="33"/>
      <c r="C256" s="79"/>
      <c r="D256" s="79"/>
    </row>
    <row r="257" spans="1:4" ht="13.2">
      <c r="A257" s="33"/>
      <c r="B257" s="33"/>
      <c r="C257" s="79"/>
      <c r="D257" s="79"/>
    </row>
    <row r="258" spans="1:4" ht="13.2">
      <c r="A258" s="33"/>
      <c r="B258" s="33"/>
      <c r="C258" s="79"/>
      <c r="D258" s="79"/>
    </row>
    <row r="259" spans="1:4" ht="13.2">
      <c r="A259" s="33"/>
      <c r="B259" s="33"/>
      <c r="C259" s="79"/>
      <c r="D259" s="79"/>
    </row>
    <row r="260" spans="1:4" ht="13.2">
      <c r="A260" s="33"/>
      <c r="B260" s="33"/>
      <c r="C260" s="79"/>
      <c r="D260" s="79"/>
    </row>
    <row r="261" spans="1:4" ht="13.2">
      <c r="A261" s="33"/>
      <c r="B261" s="33"/>
      <c r="C261" s="79"/>
      <c r="D261" s="79"/>
    </row>
    <row r="262" spans="1:4" ht="13.2">
      <c r="A262" s="33"/>
      <c r="B262" s="33"/>
      <c r="C262" s="79"/>
      <c r="D262" s="79"/>
    </row>
    <row r="263" spans="1:4" ht="13.2">
      <c r="A263" s="33"/>
      <c r="B263" s="33"/>
      <c r="C263" s="79"/>
      <c r="D263" s="79"/>
    </row>
    <row r="264" spans="1:4" ht="13.2">
      <c r="A264" s="33"/>
      <c r="B264" s="33"/>
      <c r="C264" s="79"/>
      <c r="D264" s="79"/>
    </row>
    <row r="265" spans="1:4" ht="13.2">
      <c r="A265" s="33"/>
      <c r="B265" s="33"/>
      <c r="C265" s="79"/>
      <c r="D265" s="79"/>
    </row>
    <row r="266" spans="1:4" ht="13.2">
      <c r="A266" s="33"/>
      <c r="B266" s="33"/>
      <c r="C266" s="79"/>
      <c r="D266" s="79"/>
    </row>
    <row r="267" spans="1:4" ht="13.2">
      <c r="A267" s="33"/>
      <c r="B267" s="33"/>
      <c r="C267" s="79"/>
      <c r="D267" s="79"/>
    </row>
    <row r="268" spans="1:4" ht="13.2">
      <c r="A268" s="33"/>
      <c r="B268" s="33"/>
      <c r="C268" s="79"/>
      <c r="D268" s="79"/>
    </row>
    <row r="269" spans="1:4" ht="13.2">
      <c r="A269" s="33"/>
      <c r="B269" s="33"/>
      <c r="C269" s="79"/>
      <c r="D269" s="79"/>
    </row>
    <row r="270" spans="1:4" ht="13.2">
      <c r="A270" s="33"/>
      <c r="B270" s="33"/>
      <c r="C270" s="79"/>
      <c r="D270" s="79"/>
    </row>
    <row r="271" spans="1:4" ht="13.2">
      <c r="A271" s="33"/>
      <c r="B271" s="33"/>
      <c r="C271" s="79"/>
      <c r="D271" s="79"/>
    </row>
    <row r="272" spans="1:4" ht="13.2">
      <c r="A272" s="33"/>
      <c r="B272" s="33"/>
      <c r="C272" s="79"/>
      <c r="D272" s="79"/>
    </row>
    <row r="273" spans="1:4" ht="13.2">
      <c r="A273" s="33"/>
      <c r="B273" s="33"/>
      <c r="C273" s="79"/>
      <c r="D273" s="79"/>
    </row>
    <row r="274" spans="1:4" ht="13.2">
      <c r="A274" s="33"/>
      <c r="B274" s="33"/>
      <c r="C274" s="79"/>
      <c r="D274" s="79"/>
    </row>
    <row r="275" spans="1:4" ht="13.2">
      <c r="A275" s="33"/>
      <c r="B275" s="33"/>
      <c r="C275" s="79"/>
      <c r="D275" s="79"/>
    </row>
    <row r="276" spans="1:4" ht="13.2">
      <c r="A276" s="33"/>
      <c r="B276" s="33"/>
      <c r="C276" s="79"/>
      <c r="D276" s="79"/>
    </row>
    <row r="277" spans="1:4" ht="13.2">
      <c r="A277" s="33"/>
      <c r="B277" s="33"/>
      <c r="C277" s="79"/>
      <c r="D277" s="79"/>
    </row>
    <row r="278" spans="1:4" ht="13.2">
      <c r="A278" s="33"/>
      <c r="B278" s="33"/>
      <c r="C278" s="79"/>
      <c r="D278" s="79"/>
    </row>
    <row r="279" spans="1:4" ht="13.2">
      <c r="A279" s="33"/>
      <c r="B279" s="33"/>
      <c r="C279" s="79"/>
      <c r="D279" s="79"/>
    </row>
    <row r="280" spans="1:4" ht="13.2">
      <c r="A280" s="33"/>
      <c r="B280" s="33"/>
      <c r="C280" s="79"/>
      <c r="D280" s="79"/>
    </row>
    <row r="281" spans="1:4" ht="13.2">
      <c r="A281" s="33"/>
      <c r="B281" s="33"/>
      <c r="C281" s="79"/>
      <c r="D281" s="79"/>
    </row>
    <row r="282" spans="1:4" ht="13.2">
      <c r="A282" s="33"/>
      <c r="B282" s="33"/>
      <c r="C282" s="79"/>
      <c r="D282" s="79"/>
    </row>
    <row r="283" spans="1:4" ht="13.2">
      <c r="A283" s="33"/>
      <c r="B283" s="33"/>
      <c r="C283" s="79"/>
      <c r="D283" s="79"/>
    </row>
    <row r="284" spans="1:4" ht="13.2">
      <c r="A284" s="33"/>
      <c r="B284" s="33"/>
      <c r="C284" s="79"/>
      <c r="D284" s="79"/>
    </row>
    <row r="285" spans="1:4" ht="13.2">
      <c r="A285" s="33"/>
      <c r="B285" s="33"/>
      <c r="C285" s="79"/>
      <c r="D285" s="79"/>
    </row>
    <row r="286" spans="1:4" ht="13.2">
      <c r="A286" s="33"/>
      <c r="B286" s="33"/>
      <c r="C286" s="79"/>
      <c r="D286" s="79"/>
    </row>
    <row r="287" spans="1:4" ht="13.2">
      <c r="A287" s="33"/>
      <c r="B287" s="33"/>
      <c r="C287" s="79"/>
      <c r="D287" s="79"/>
    </row>
    <row r="288" spans="1:4" ht="13.2">
      <c r="A288" s="33"/>
      <c r="B288" s="33"/>
      <c r="C288" s="79"/>
      <c r="D288" s="79"/>
    </row>
    <row r="289" spans="1:4" ht="13.2">
      <c r="A289" s="33"/>
      <c r="B289" s="33"/>
      <c r="C289" s="79"/>
      <c r="D289" s="79"/>
    </row>
    <row r="290" spans="1:4" ht="13.2">
      <c r="A290" s="33"/>
      <c r="B290" s="33"/>
      <c r="C290" s="79"/>
      <c r="D290" s="79"/>
    </row>
    <row r="291" spans="1:4" ht="13.2">
      <c r="A291" s="33"/>
      <c r="B291" s="33"/>
      <c r="C291" s="79"/>
      <c r="D291" s="79"/>
    </row>
    <row r="292" spans="1:4" ht="13.2">
      <c r="A292" s="33"/>
      <c r="B292" s="33"/>
      <c r="C292" s="79"/>
      <c r="D292" s="79"/>
    </row>
    <row r="293" spans="1:4" ht="13.2">
      <c r="A293" s="33"/>
      <c r="B293" s="33"/>
      <c r="C293" s="79"/>
      <c r="D293" s="79"/>
    </row>
    <row r="294" spans="1:4" ht="13.2">
      <c r="A294" s="33"/>
      <c r="B294" s="33"/>
      <c r="C294" s="79"/>
      <c r="D294" s="79"/>
    </row>
    <row r="295" spans="1:4" ht="13.2">
      <c r="A295" s="33"/>
      <c r="B295" s="33"/>
      <c r="C295" s="79"/>
      <c r="D295" s="79"/>
    </row>
    <row r="296" spans="1:4" ht="13.2">
      <c r="A296" s="33"/>
      <c r="B296" s="33"/>
      <c r="C296" s="79"/>
      <c r="D296" s="79"/>
    </row>
    <row r="297" spans="1:4" ht="13.2">
      <c r="A297" s="33"/>
      <c r="B297" s="33"/>
      <c r="C297" s="79"/>
      <c r="D297" s="79"/>
    </row>
    <row r="298" spans="1:4" ht="13.2">
      <c r="A298" s="33"/>
      <c r="B298" s="33"/>
      <c r="C298" s="79"/>
      <c r="D298" s="79"/>
    </row>
    <row r="299" spans="1:4" ht="13.2">
      <c r="A299" s="33"/>
      <c r="B299" s="33"/>
      <c r="C299" s="79"/>
      <c r="D299" s="79"/>
    </row>
    <row r="300" spans="1:4" ht="13.2">
      <c r="A300" s="33"/>
      <c r="B300" s="33"/>
      <c r="C300" s="79"/>
      <c r="D300" s="79"/>
    </row>
    <row r="301" spans="1:4" ht="13.2">
      <c r="A301" s="33"/>
      <c r="B301" s="33"/>
      <c r="C301" s="79"/>
      <c r="D301" s="79"/>
    </row>
    <row r="302" spans="1:4" ht="13.2">
      <c r="A302" s="33"/>
      <c r="B302" s="33"/>
      <c r="C302" s="79"/>
      <c r="D302" s="79"/>
    </row>
    <row r="303" spans="1:4" ht="13.2">
      <c r="A303" s="33"/>
      <c r="B303" s="33"/>
      <c r="C303" s="79"/>
      <c r="D303" s="79"/>
    </row>
    <row r="304" spans="1:4" ht="13.2">
      <c r="A304" s="33"/>
      <c r="B304" s="33"/>
      <c r="C304" s="79"/>
      <c r="D304" s="79"/>
    </row>
    <row r="305" spans="1:4" ht="13.2">
      <c r="A305" s="33"/>
      <c r="B305" s="33"/>
      <c r="C305" s="79"/>
      <c r="D305" s="79"/>
    </row>
    <row r="306" spans="1:4" ht="13.2">
      <c r="A306" s="33"/>
      <c r="B306" s="33"/>
      <c r="C306" s="79"/>
      <c r="D306" s="79"/>
    </row>
    <row r="307" spans="1:4" ht="13.2">
      <c r="A307" s="33"/>
      <c r="B307" s="33"/>
      <c r="C307" s="79"/>
      <c r="D307" s="79"/>
    </row>
    <row r="308" spans="1:4" ht="13.2">
      <c r="A308" s="33"/>
      <c r="B308" s="33"/>
      <c r="C308" s="79"/>
      <c r="D308" s="79"/>
    </row>
    <row r="309" spans="1:4" ht="13.2">
      <c r="A309" s="33"/>
      <c r="B309" s="33"/>
      <c r="C309" s="79"/>
      <c r="D309" s="79"/>
    </row>
    <row r="310" spans="1:4" ht="13.2">
      <c r="A310" s="33"/>
      <c r="B310" s="33"/>
      <c r="C310" s="79"/>
      <c r="D310" s="79"/>
    </row>
    <row r="311" spans="1:4" ht="13.2">
      <c r="A311" s="33"/>
      <c r="B311" s="33"/>
      <c r="C311" s="79"/>
      <c r="D311" s="79"/>
    </row>
    <row r="312" spans="1:4" ht="13.2">
      <c r="A312" s="33"/>
      <c r="B312" s="33"/>
      <c r="C312" s="79"/>
      <c r="D312" s="79"/>
    </row>
    <row r="313" spans="1:4" ht="13.2">
      <c r="A313" s="33"/>
      <c r="B313" s="33"/>
      <c r="C313" s="79"/>
      <c r="D313" s="79"/>
    </row>
    <row r="314" spans="1:4" ht="13.2">
      <c r="A314" s="33"/>
      <c r="B314" s="33"/>
      <c r="C314" s="79"/>
      <c r="D314" s="79"/>
    </row>
    <row r="315" spans="1:4" ht="13.2">
      <c r="A315" s="33"/>
      <c r="B315" s="33"/>
      <c r="C315" s="79"/>
      <c r="D315" s="79"/>
    </row>
    <row r="316" spans="1:4" ht="13.2">
      <c r="A316" s="33"/>
      <c r="B316" s="33"/>
      <c r="C316" s="79"/>
      <c r="D316" s="79"/>
    </row>
    <row r="317" spans="1:4" ht="13.2">
      <c r="A317" s="33"/>
      <c r="B317" s="33"/>
      <c r="C317" s="79"/>
      <c r="D317" s="79"/>
    </row>
    <row r="318" spans="1:4" ht="13.2">
      <c r="A318" s="33"/>
      <c r="B318" s="33"/>
      <c r="C318" s="79"/>
      <c r="D318" s="79"/>
    </row>
    <row r="319" spans="1:4" ht="13.2">
      <c r="A319" s="33"/>
      <c r="B319" s="33"/>
      <c r="C319" s="79"/>
      <c r="D319" s="79"/>
    </row>
    <row r="320" spans="1:4" ht="13.2">
      <c r="A320" s="33"/>
      <c r="B320" s="33"/>
      <c r="C320" s="79"/>
      <c r="D320" s="79"/>
    </row>
    <row r="321" spans="1:4" ht="13.2">
      <c r="A321" s="33"/>
      <c r="B321" s="33"/>
      <c r="C321" s="79"/>
      <c r="D321" s="79"/>
    </row>
    <row r="322" spans="1:4" ht="13.2">
      <c r="A322" s="33"/>
      <c r="B322" s="33"/>
      <c r="C322" s="79"/>
      <c r="D322" s="79"/>
    </row>
    <row r="323" spans="1:4" ht="13.2">
      <c r="A323" s="33"/>
      <c r="B323" s="33"/>
      <c r="C323" s="79"/>
      <c r="D323" s="79"/>
    </row>
    <row r="324" spans="1:4" ht="13.2">
      <c r="A324" s="33"/>
      <c r="B324" s="33"/>
      <c r="C324" s="79"/>
      <c r="D324" s="79"/>
    </row>
    <row r="325" spans="1:4" ht="13.2">
      <c r="A325" s="33"/>
      <c r="B325" s="33"/>
      <c r="C325" s="79"/>
      <c r="D325" s="79"/>
    </row>
    <row r="326" spans="1:4" ht="13.2">
      <c r="A326" s="33"/>
      <c r="B326" s="33"/>
      <c r="C326" s="79"/>
      <c r="D326" s="79"/>
    </row>
    <row r="327" spans="1:4" ht="13.2">
      <c r="A327" s="33"/>
      <c r="B327" s="33"/>
      <c r="C327" s="79"/>
      <c r="D327" s="79"/>
    </row>
    <row r="328" spans="1:4" ht="13.2">
      <c r="A328" s="33"/>
      <c r="B328" s="33"/>
      <c r="C328" s="79"/>
      <c r="D328" s="79"/>
    </row>
    <row r="329" spans="1:4" ht="13.2">
      <c r="A329" s="33"/>
      <c r="B329" s="33"/>
      <c r="C329" s="79"/>
      <c r="D329" s="79"/>
    </row>
    <row r="330" spans="1:4" ht="13.2">
      <c r="A330" s="33"/>
      <c r="B330" s="33"/>
      <c r="C330" s="79"/>
      <c r="D330" s="79"/>
    </row>
    <row r="331" spans="1:4" ht="13.2">
      <c r="A331" s="33"/>
      <c r="B331" s="33"/>
      <c r="C331" s="79"/>
      <c r="D331" s="79"/>
    </row>
    <row r="332" spans="1:4" ht="13.2">
      <c r="A332" s="33"/>
      <c r="B332" s="33"/>
      <c r="C332" s="79"/>
      <c r="D332" s="79"/>
    </row>
    <row r="333" spans="1:4" ht="13.2">
      <c r="A333" s="33"/>
      <c r="B333" s="33"/>
      <c r="C333" s="79"/>
      <c r="D333" s="79"/>
    </row>
    <row r="334" spans="1:4" ht="13.2">
      <c r="A334" s="33"/>
      <c r="B334" s="33"/>
      <c r="C334" s="79"/>
      <c r="D334" s="79"/>
    </row>
    <row r="335" spans="1:4" ht="13.2">
      <c r="A335" s="33"/>
      <c r="B335" s="33"/>
      <c r="C335" s="79"/>
      <c r="D335" s="79"/>
    </row>
    <row r="336" spans="1:4" ht="13.2">
      <c r="A336" s="33"/>
      <c r="B336" s="33"/>
      <c r="C336" s="79"/>
      <c r="D336" s="79"/>
    </row>
    <row r="337" spans="1:4" ht="13.2">
      <c r="A337" s="33"/>
      <c r="B337" s="33"/>
      <c r="C337" s="79"/>
      <c r="D337" s="79"/>
    </row>
    <row r="338" spans="1:4" ht="13.2">
      <c r="A338" s="33"/>
      <c r="B338" s="33"/>
      <c r="C338" s="79"/>
      <c r="D338" s="79"/>
    </row>
    <row r="339" spans="1:4" ht="13.2">
      <c r="A339" s="33"/>
      <c r="B339" s="33"/>
      <c r="C339" s="79"/>
      <c r="D339" s="79"/>
    </row>
    <row r="340" spans="1:4" ht="13.2">
      <c r="A340" s="33"/>
      <c r="B340" s="33"/>
      <c r="C340" s="79"/>
      <c r="D340" s="79"/>
    </row>
    <row r="341" spans="1:4" ht="13.2">
      <c r="A341" s="33"/>
      <c r="B341" s="33"/>
      <c r="C341" s="79"/>
      <c r="D341" s="79"/>
    </row>
    <row r="342" spans="1:4" ht="13.2">
      <c r="A342" s="33"/>
      <c r="B342" s="33"/>
      <c r="C342" s="79"/>
      <c r="D342" s="79"/>
    </row>
    <row r="343" spans="1:4" ht="13.2">
      <c r="A343" s="33"/>
      <c r="B343" s="33"/>
      <c r="C343" s="79"/>
      <c r="D343" s="79"/>
    </row>
    <row r="344" spans="1:4" ht="13.2">
      <c r="A344" s="33"/>
      <c r="B344" s="33"/>
      <c r="C344" s="79"/>
      <c r="D344" s="79"/>
    </row>
    <row r="345" spans="1:4" ht="13.2">
      <c r="A345" s="33"/>
      <c r="B345" s="33"/>
      <c r="C345" s="79"/>
      <c r="D345" s="79"/>
    </row>
    <row r="346" spans="1:4" ht="13.2">
      <c r="A346" s="33"/>
      <c r="B346" s="33"/>
      <c r="C346" s="79"/>
      <c r="D346" s="79"/>
    </row>
    <row r="347" spans="1:4" ht="13.2">
      <c r="A347" s="33"/>
      <c r="B347" s="33"/>
      <c r="C347" s="79"/>
      <c r="D347" s="79"/>
    </row>
    <row r="348" spans="1:4" ht="13.2">
      <c r="A348" s="33"/>
      <c r="B348" s="33"/>
      <c r="C348" s="79"/>
      <c r="D348" s="79"/>
    </row>
    <row r="349" spans="1:4" ht="13.2">
      <c r="A349" s="33"/>
      <c r="B349" s="33"/>
      <c r="C349" s="79"/>
      <c r="D349" s="79"/>
    </row>
    <row r="350" spans="1:4" ht="13.2">
      <c r="A350" s="33"/>
      <c r="B350" s="33"/>
      <c r="C350" s="79"/>
      <c r="D350" s="79"/>
    </row>
    <row r="351" spans="1:4" ht="13.2">
      <c r="A351" s="33"/>
      <c r="B351" s="33"/>
      <c r="C351" s="79"/>
      <c r="D351" s="79"/>
    </row>
    <row r="352" spans="1:4" ht="13.2">
      <c r="A352" s="33"/>
      <c r="B352" s="33"/>
      <c r="C352" s="79"/>
      <c r="D352" s="79"/>
    </row>
    <row r="353" spans="1:4" ht="13.2">
      <c r="A353" s="33"/>
      <c r="B353" s="33"/>
      <c r="C353" s="79"/>
      <c r="D353" s="79"/>
    </row>
    <row r="354" spans="1:4" ht="13.2">
      <c r="A354" s="33"/>
      <c r="B354" s="33"/>
      <c r="C354" s="79"/>
      <c r="D354" s="79"/>
    </row>
    <row r="355" spans="1:4" ht="13.2">
      <c r="A355" s="33"/>
      <c r="B355" s="33"/>
      <c r="C355" s="79"/>
      <c r="D355" s="79"/>
    </row>
    <row r="356" spans="1:4" ht="13.2">
      <c r="A356" s="33"/>
      <c r="B356" s="33"/>
      <c r="C356" s="79"/>
      <c r="D356" s="79"/>
    </row>
    <row r="357" spans="1:4" ht="13.2">
      <c r="A357" s="33"/>
      <c r="B357" s="33"/>
      <c r="C357" s="79"/>
      <c r="D357" s="79"/>
    </row>
    <row r="358" spans="1:4" ht="13.2">
      <c r="A358" s="33"/>
      <c r="B358" s="33"/>
      <c r="C358" s="79"/>
      <c r="D358" s="79"/>
    </row>
    <row r="359" spans="1:4" ht="13.2">
      <c r="A359" s="33"/>
      <c r="B359" s="33"/>
      <c r="C359" s="79"/>
      <c r="D359" s="79"/>
    </row>
    <row r="360" spans="1:4" ht="13.2">
      <c r="A360" s="33"/>
      <c r="B360" s="33"/>
      <c r="C360" s="79"/>
      <c r="D360" s="79"/>
    </row>
    <row r="361" spans="1:4" ht="13.2">
      <c r="A361" s="33"/>
      <c r="B361" s="33"/>
      <c r="C361" s="79"/>
      <c r="D361" s="79"/>
    </row>
    <row r="362" spans="1:4" ht="13.2">
      <c r="A362" s="33"/>
      <c r="B362" s="33"/>
      <c r="C362" s="79"/>
      <c r="D362" s="79"/>
    </row>
    <row r="363" spans="1:4" ht="13.2">
      <c r="A363" s="33"/>
      <c r="B363" s="33"/>
      <c r="C363" s="79"/>
      <c r="D363" s="79"/>
    </row>
    <row r="364" spans="1:4" ht="13.2">
      <c r="A364" s="33"/>
      <c r="B364" s="33"/>
      <c r="C364" s="79"/>
      <c r="D364" s="79"/>
    </row>
    <row r="365" spans="1:4" ht="13.2">
      <c r="A365" s="33"/>
      <c r="B365" s="33"/>
      <c r="C365" s="79"/>
      <c r="D365" s="79"/>
    </row>
    <row r="366" spans="1:4" ht="13.2">
      <c r="A366" s="33"/>
      <c r="B366" s="33"/>
      <c r="C366" s="79"/>
      <c r="D366" s="79"/>
    </row>
    <row r="367" spans="1:4" ht="13.2">
      <c r="A367" s="33"/>
      <c r="B367" s="33"/>
      <c r="C367" s="79"/>
      <c r="D367" s="79"/>
    </row>
    <row r="368" spans="1:4" ht="13.2">
      <c r="A368" s="33"/>
      <c r="B368" s="33"/>
      <c r="C368" s="79"/>
      <c r="D368" s="79"/>
    </row>
    <row r="369" spans="1:4" ht="13.2">
      <c r="A369" s="33"/>
      <c r="B369" s="33"/>
      <c r="C369" s="79"/>
      <c r="D369" s="79"/>
    </row>
    <row r="370" spans="1:4" ht="13.2">
      <c r="A370" s="33"/>
      <c r="B370" s="33"/>
      <c r="C370" s="79"/>
      <c r="D370" s="79"/>
    </row>
    <row r="371" spans="1:4" ht="13.2">
      <c r="A371" s="33"/>
      <c r="B371" s="33"/>
      <c r="C371" s="79"/>
      <c r="D371" s="79"/>
    </row>
    <row r="372" spans="1:4" ht="13.2">
      <c r="A372" s="33"/>
      <c r="B372" s="33"/>
      <c r="C372" s="79"/>
      <c r="D372" s="79"/>
    </row>
    <row r="373" spans="1:4" ht="13.2">
      <c r="A373" s="33"/>
      <c r="B373" s="33"/>
      <c r="C373" s="79"/>
      <c r="D373" s="79"/>
    </row>
    <row r="374" spans="1:4" ht="13.2">
      <c r="A374" s="33"/>
      <c r="B374" s="33"/>
      <c r="C374" s="79"/>
      <c r="D374" s="79"/>
    </row>
    <row r="375" spans="1:4" ht="13.2">
      <c r="A375" s="33"/>
      <c r="B375" s="33"/>
      <c r="C375" s="79"/>
      <c r="D375" s="79"/>
    </row>
    <row r="376" spans="1:4" ht="13.2">
      <c r="A376" s="33"/>
      <c r="B376" s="33"/>
      <c r="C376" s="79"/>
      <c r="D376" s="79"/>
    </row>
    <row r="377" spans="1:4" ht="13.2">
      <c r="A377" s="33"/>
      <c r="B377" s="33"/>
      <c r="C377" s="79"/>
      <c r="D377" s="79"/>
    </row>
    <row r="378" spans="1:4" ht="13.2">
      <c r="A378" s="33"/>
      <c r="B378" s="33"/>
      <c r="C378" s="79"/>
      <c r="D378" s="79"/>
    </row>
    <row r="379" spans="1:4" ht="13.2">
      <c r="A379" s="33"/>
      <c r="B379" s="33"/>
      <c r="C379" s="79"/>
      <c r="D379" s="79"/>
    </row>
    <row r="380" spans="1:4" ht="13.2">
      <c r="A380" s="33"/>
      <c r="B380" s="33"/>
      <c r="C380" s="79"/>
      <c r="D380" s="79"/>
    </row>
    <row r="381" spans="1:4" ht="13.2">
      <c r="A381" s="33"/>
      <c r="B381" s="33"/>
      <c r="C381" s="79"/>
      <c r="D381" s="79"/>
    </row>
    <row r="382" spans="1:4" ht="13.2">
      <c r="A382" s="33"/>
      <c r="B382" s="33"/>
      <c r="C382" s="79"/>
      <c r="D382" s="79"/>
    </row>
    <row r="383" spans="1:4" ht="13.2">
      <c r="A383" s="33"/>
      <c r="B383" s="33"/>
      <c r="C383" s="79"/>
      <c r="D383" s="79"/>
    </row>
    <row r="384" spans="1:4" ht="13.2">
      <c r="A384" s="33"/>
      <c r="B384" s="33"/>
      <c r="C384" s="79"/>
      <c r="D384" s="79"/>
    </row>
    <row r="385" spans="1:4" ht="13.2">
      <c r="A385" s="33"/>
      <c r="B385" s="33"/>
      <c r="C385" s="79"/>
      <c r="D385" s="79"/>
    </row>
    <row r="386" spans="1:4" ht="13.2">
      <c r="A386" s="33"/>
      <c r="B386" s="33"/>
      <c r="C386" s="79"/>
      <c r="D386" s="79"/>
    </row>
    <row r="387" spans="1:4" ht="13.2">
      <c r="A387" s="33"/>
      <c r="B387" s="33"/>
      <c r="C387" s="79"/>
      <c r="D387" s="79"/>
    </row>
    <row r="388" spans="1:4" ht="13.2">
      <c r="A388" s="33"/>
      <c r="B388" s="33"/>
      <c r="C388" s="79"/>
      <c r="D388" s="79"/>
    </row>
    <row r="389" spans="1:4" ht="13.2">
      <c r="A389" s="33"/>
      <c r="B389" s="33"/>
      <c r="C389" s="79"/>
      <c r="D389" s="79"/>
    </row>
    <row r="390" spans="1:4" ht="13.2">
      <c r="A390" s="33"/>
      <c r="B390" s="33"/>
      <c r="C390" s="79"/>
      <c r="D390" s="79"/>
    </row>
    <row r="391" spans="1:4" ht="13.2">
      <c r="A391" s="33"/>
      <c r="B391" s="33"/>
      <c r="C391" s="79"/>
      <c r="D391" s="79"/>
    </row>
    <row r="392" spans="1:4" ht="13.2">
      <c r="A392" s="33"/>
      <c r="B392" s="33"/>
      <c r="C392" s="79"/>
      <c r="D392" s="79"/>
    </row>
    <row r="393" spans="1:4" ht="13.2">
      <c r="A393" s="33"/>
      <c r="B393" s="33"/>
      <c r="C393" s="79"/>
      <c r="D393" s="79"/>
    </row>
    <row r="394" spans="1:4" ht="13.2">
      <c r="A394" s="33"/>
      <c r="B394" s="33"/>
      <c r="C394" s="79"/>
      <c r="D394" s="79"/>
    </row>
    <row r="395" spans="1:4" ht="13.2">
      <c r="A395" s="33"/>
      <c r="B395" s="33"/>
      <c r="C395" s="79"/>
      <c r="D395" s="79"/>
    </row>
    <row r="396" spans="1:4" ht="13.2">
      <c r="A396" s="33"/>
      <c r="B396" s="33"/>
      <c r="C396" s="79"/>
      <c r="D396" s="79"/>
    </row>
    <row r="397" spans="1:4" ht="13.2">
      <c r="A397" s="33"/>
      <c r="B397" s="33"/>
      <c r="C397" s="79"/>
      <c r="D397" s="79"/>
    </row>
    <row r="398" spans="1:4" ht="13.2">
      <c r="A398" s="33"/>
      <c r="B398" s="33"/>
      <c r="C398" s="79"/>
      <c r="D398" s="79"/>
    </row>
    <row r="399" spans="1:4" ht="13.2">
      <c r="A399" s="33"/>
      <c r="B399" s="33"/>
      <c r="C399" s="79"/>
      <c r="D399" s="79"/>
    </row>
    <row r="400" spans="1:4" ht="13.2">
      <c r="A400" s="33"/>
      <c r="B400" s="33"/>
      <c r="C400" s="79"/>
      <c r="D400" s="79"/>
    </row>
    <row r="401" spans="1:4" ht="13.2">
      <c r="A401" s="33"/>
      <c r="B401" s="33"/>
      <c r="C401" s="79"/>
      <c r="D401" s="79"/>
    </row>
    <row r="402" spans="1:4" ht="13.2">
      <c r="A402" s="33"/>
      <c r="B402" s="33"/>
      <c r="C402" s="79"/>
      <c r="D402" s="79"/>
    </row>
    <row r="403" spans="1:4" ht="13.2">
      <c r="A403" s="33"/>
      <c r="B403" s="33"/>
      <c r="C403" s="79"/>
      <c r="D403" s="79"/>
    </row>
    <row r="404" spans="1:4" ht="13.2">
      <c r="A404" s="33"/>
      <c r="B404" s="33"/>
      <c r="C404" s="79"/>
      <c r="D404" s="79"/>
    </row>
    <row r="405" spans="1:4" ht="13.2">
      <c r="A405" s="33"/>
      <c r="B405" s="33"/>
      <c r="C405" s="79"/>
      <c r="D405" s="79"/>
    </row>
    <row r="406" spans="1:4" ht="13.2">
      <c r="A406" s="33"/>
      <c r="B406" s="33"/>
      <c r="C406" s="79"/>
      <c r="D406" s="79"/>
    </row>
    <row r="407" spans="1:4" ht="13.2">
      <c r="A407" s="33"/>
      <c r="B407" s="33"/>
      <c r="C407" s="79"/>
      <c r="D407" s="79"/>
    </row>
    <row r="408" spans="1:4" ht="13.2">
      <c r="A408" s="33"/>
      <c r="B408" s="33"/>
      <c r="C408" s="79"/>
      <c r="D408" s="79"/>
    </row>
    <row r="409" spans="1:4" ht="13.2">
      <c r="A409" s="33"/>
      <c r="B409" s="33"/>
      <c r="C409" s="79"/>
      <c r="D409" s="79"/>
    </row>
    <row r="410" spans="1:4" ht="13.2">
      <c r="A410" s="33"/>
      <c r="B410" s="33"/>
      <c r="C410" s="79"/>
      <c r="D410" s="79"/>
    </row>
    <row r="411" spans="1:4" ht="13.2">
      <c r="A411" s="33"/>
      <c r="B411" s="33"/>
      <c r="C411" s="79"/>
      <c r="D411" s="79"/>
    </row>
    <row r="412" spans="1:4" ht="13.2">
      <c r="A412" s="33"/>
      <c r="B412" s="33"/>
      <c r="C412" s="79"/>
      <c r="D412" s="79"/>
    </row>
    <row r="413" spans="1:4" ht="13.2">
      <c r="A413" s="33"/>
      <c r="B413" s="33"/>
      <c r="C413" s="79"/>
      <c r="D413" s="79"/>
    </row>
    <row r="414" spans="1:4" ht="13.2">
      <c r="A414" s="33"/>
      <c r="B414" s="33"/>
      <c r="C414" s="79"/>
      <c r="D414" s="79"/>
    </row>
    <row r="415" spans="1:4" ht="13.2">
      <c r="A415" s="33"/>
      <c r="B415" s="33"/>
      <c r="C415" s="79"/>
      <c r="D415" s="79"/>
    </row>
    <row r="416" spans="1:4" ht="13.2">
      <c r="A416" s="33"/>
      <c r="B416" s="33"/>
      <c r="C416" s="79"/>
      <c r="D416" s="79"/>
    </row>
    <row r="417" spans="1:4" ht="13.2">
      <c r="A417" s="33"/>
      <c r="B417" s="33"/>
      <c r="C417" s="79"/>
      <c r="D417" s="79"/>
    </row>
    <row r="418" spans="1:4" ht="13.2">
      <c r="A418" s="33"/>
      <c r="B418" s="33"/>
      <c r="C418" s="79"/>
      <c r="D418" s="79"/>
    </row>
    <row r="419" spans="1:4" ht="13.2">
      <c r="A419" s="33"/>
      <c r="B419" s="33"/>
      <c r="C419" s="79"/>
      <c r="D419" s="79"/>
    </row>
    <row r="420" spans="1:4" ht="13.2">
      <c r="A420" s="33"/>
      <c r="B420" s="33"/>
      <c r="C420" s="79"/>
      <c r="D420" s="79"/>
    </row>
    <row r="421" spans="1:4" ht="13.2">
      <c r="A421" s="33"/>
      <c r="B421" s="33"/>
      <c r="C421" s="79"/>
      <c r="D421" s="79"/>
    </row>
    <row r="422" spans="1:4" ht="13.2">
      <c r="A422" s="33"/>
      <c r="B422" s="33"/>
      <c r="C422" s="79"/>
      <c r="D422" s="79"/>
    </row>
    <row r="423" spans="1:4" ht="13.2">
      <c r="A423" s="33"/>
      <c r="B423" s="33"/>
      <c r="C423" s="79"/>
      <c r="D423" s="79"/>
    </row>
    <row r="424" spans="1:4" ht="13.2">
      <c r="A424" s="33"/>
      <c r="B424" s="33"/>
      <c r="C424" s="79"/>
      <c r="D424" s="79"/>
    </row>
    <row r="425" spans="1:4" ht="13.2">
      <c r="A425" s="33"/>
      <c r="B425" s="33"/>
      <c r="C425" s="79"/>
      <c r="D425" s="79"/>
    </row>
    <row r="426" spans="1:4" ht="13.2">
      <c r="A426" s="33"/>
      <c r="B426" s="33"/>
      <c r="C426" s="79"/>
      <c r="D426" s="79"/>
    </row>
    <row r="427" spans="1:4" ht="13.2">
      <c r="A427" s="33"/>
      <c r="B427" s="33"/>
      <c r="C427" s="79"/>
      <c r="D427" s="79"/>
    </row>
    <row r="428" spans="1:4" ht="13.2">
      <c r="A428" s="33"/>
      <c r="B428" s="33"/>
      <c r="C428" s="79"/>
      <c r="D428" s="79"/>
    </row>
    <row r="429" spans="1:4" ht="13.2">
      <c r="A429" s="33"/>
      <c r="B429" s="33"/>
      <c r="C429" s="79"/>
      <c r="D429" s="79"/>
    </row>
    <row r="430" spans="1:4" ht="13.2">
      <c r="A430" s="33"/>
      <c r="B430" s="33"/>
      <c r="C430" s="79"/>
      <c r="D430" s="79"/>
    </row>
    <row r="431" spans="1:4" ht="13.2">
      <c r="A431" s="33"/>
      <c r="B431" s="33"/>
      <c r="C431" s="79"/>
      <c r="D431" s="79"/>
    </row>
    <row r="432" spans="1:4" ht="13.2">
      <c r="A432" s="33"/>
      <c r="B432" s="33"/>
      <c r="C432" s="79"/>
      <c r="D432" s="79"/>
    </row>
    <row r="433" spans="1:4" ht="13.2">
      <c r="A433" s="33"/>
      <c r="B433" s="33"/>
      <c r="C433" s="79"/>
      <c r="D433" s="79"/>
    </row>
    <row r="434" spans="1:4" ht="13.2">
      <c r="A434" s="33"/>
      <c r="B434" s="33"/>
      <c r="C434" s="79"/>
      <c r="D434" s="79"/>
    </row>
    <row r="435" spans="1:4" ht="13.2">
      <c r="A435" s="33"/>
      <c r="B435" s="33"/>
      <c r="C435" s="79"/>
      <c r="D435" s="79"/>
    </row>
    <row r="436" spans="1:4" ht="13.2">
      <c r="A436" s="33"/>
      <c r="B436" s="33"/>
      <c r="C436" s="79"/>
      <c r="D436" s="79"/>
    </row>
    <row r="437" spans="1:4" ht="13.2">
      <c r="A437" s="33"/>
      <c r="B437" s="33"/>
      <c r="C437" s="79"/>
      <c r="D437" s="79"/>
    </row>
    <row r="438" spans="1:4" ht="13.2">
      <c r="A438" s="33"/>
      <c r="B438" s="33"/>
      <c r="C438" s="79"/>
      <c r="D438" s="79"/>
    </row>
    <row r="439" spans="1:4" ht="13.2">
      <c r="A439" s="33"/>
      <c r="B439" s="33"/>
      <c r="C439" s="79"/>
      <c r="D439" s="79"/>
    </row>
    <row r="440" spans="1:4" ht="13.2">
      <c r="A440" s="33"/>
      <c r="B440" s="33"/>
      <c r="C440" s="79"/>
      <c r="D440" s="79"/>
    </row>
    <row r="441" spans="1:4" ht="13.2">
      <c r="A441" s="33"/>
      <c r="B441" s="33"/>
      <c r="C441" s="79"/>
      <c r="D441" s="79"/>
    </row>
    <row r="442" spans="1:4" ht="13.2">
      <c r="A442" s="33"/>
      <c r="B442" s="33"/>
      <c r="C442" s="79"/>
      <c r="D442" s="79"/>
    </row>
    <row r="443" spans="1:4" ht="13.2">
      <c r="A443" s="33"/>
      <c r="B443" s="33"/>
      <c r="C443" s="79"/>
      <c r="D443" s="79"/>
    </row>
    <row r="444" spans="1:4" ht="13.2">
      <c r="A444" s="33"/>
      <c r="B444" s="33"/>
      <c r="C444" s="79"/>
      <c r="D444" s="79"/>
    </row>
    <row r="445" spans="1:4" ht="13.2">
      <c r="A445" s="33"/>
      <c r="B445" s="33"/>
      <c r="C445" s="79"/>
      <c r="D445" s="79"/>
    </row>
    <row r="446" spans="1:4" ht="13.2">
      <c r="A446" s="33"/>
      <c r="B446" s="33"/>
      <c r="C446" s="79"/>
      <c r="D446" s="79"/>
    </row>
    <row r="447" spans="1:4" ht="13.2">
      <c r="A447" s="33"/>
      <c r="B447" s="33"/>
      <c r="C447" s="79"/>
      <c r="D447" s="79"/>
    </row>
    <row r="448" spans="1:4" ht="13.2">
      <c r="A448" s="33"/>
      <c r="B448" s="33"/>
      <c r="C448" s="79"/>
      <c r="D448" s="79"/>
    </row>
    <row r="449" spans="1:4" ht="13.2">
      <c r="A449" s="33"/>
      <c r="B449" s="33"/>
      <c r="C449" s="79"/>
      <c r="D449" s="79"/>
    </row>
    <row r="450" spans="1:4" ht="13.2">
      <c r="A450" s="33"/>
      <c r="B450" s="33"/>
      <c r="C450" s="79"/>
      <c r="D450" s="79"/>
    </row>
    <row r="451" spans="1:4" ht="13.2">
      <c r="A451" s="33"/>
      <c r="B451" s="33"/>
      <c r="C451" s="79"/>
      <c r="D451" s="79"/>
    </row>
    <row r="452" spans="1:4" ht="13.2">
      <c r="A452" s="33"/>
      <c r="B452" s="33"/>
      <c r="C452" s="79"/>
      <c r="D452" s="79"/>
    </row>
    <row r="453" spans="1:4" ht="13.2">
      <c r="A453" s="33"/>
      <c r="B453" s="33"/>
      <c r="C453" s="79"/>
      <c r="D453" s="79"/>
    </row>
    <row r="454" spans="1:4" ht="13.2">
      <c r="A454" s="33"/>
      <c r="B454" s="33"/>
      <c r="C454" s="79"/>
      <c r="D454" s="79"/>
    </row>
    <row r="455" spans="1:4" ht="13.2">
      <c r="A455" s="33"/>
      <c r="B455" s="33"/>
      <c r="C455" s="79"/>
      <c r="D455" s="79"/>
    </row>
    <row r="456" spans="1:4" ht="13.2">
      <c r="A456" s="33"/>
      <c r="B456" s="33"/>
      <c r="C456" s="79"/>
      <c r="D456" s="79"/>
    </row>
    <row r="457" spans="1:4" ht="13.2">
      <c r="A457" s="33"/>
      <c r="B457" s="33"/>
      <c r="C457" s="79"/>
      <c r="D457" s="79"/>
    </row>
    <row r="458" spans="1:4" ht="13.2">
      <c r="A458" s="33"/>
      <c r="B458" s="33"/>
      <c r="C458" s="79"/>
      <c r="D458" s="79"/>
    </row>
    <row r="459" spans="1:4" ht="13.2">
      <c r="A459" s="33"/>
      <c r="B459" s="33"/>
      <c r="C459" s="79"/>
      <c r="D459" s="79"/>
    </row>
    <row r="460" spans="1:4" ht="13.2">
      <c r="A460" s="33"/>
      <c r="B460" s="33"/>
      <c r="C460" s="79"/>
      <c r="D460" s="79"/>
    </row>
    <row r="461" spans="1:4" ht="13.2">
      <c r="A461" s="33"/>
      <c r="B461" s="33"/>
      <c r="C461" s="79"/>
      <c r="D461" s="79"/>
    </row>
    <row r="462" spans="1:4" ht="13.2">
      <c r="A462" s="33"/>
      <c r="B462" s="33"/>
      <c r="C462" s="79"/>
      <c r="D462" s="79"/>
    </row>
    <row r="463" spans="1:4" ht="13.2">
      <c r="A463" s="33"/>
      <c r="B463" s="33"/>
      <c r="C463" s="79"/>
      <c r="D463" s="79"/>
    </row>
    <row r="464" spans="1:4" ht="13.2">
      <c r="A464" s="33"/>
      <c r="B464" s="33"/>
      <c r="C464" s="79"/>
      <c r="D464" s="79"/>
    </row>
    <row r="465" spans="1:4" ht="13.2">
      <c r="A465" s="33"/>
      <c r="B465" s="33"/>
      <c r="C465" s="79"/>
      <c r="D465" s="79"/>
    </row>
    <row r="466" spans="1:4" ht="13.2">
      <c r="A466" s="33"/>
      <c r="B466" s="33"/>
      <c r="C466" s="79"/>
      <c r="D466" s="79"/>
    </row>
    <row r="467" spans="1:4" ht="13.2">
      <c r="A467" s="33"/>
      <c r="B467" s="33"/>
      <c r="C467" s="79"/>
      <c r="D467" s="79"/>
    </row>
    <row r="468" spans="1:4" ht="13.2">
      <c r="A468" s="33"/>
      <c r="B468" s="33"/>
      <c r="C468" s="79"/>
      <c r="D468" s="79"/>
    </row>
    <row r="469" spans="1:4" ht="13.2">
      <c r="A469" s="33"/>
      <c r="B469" s="33"/>
      <c r="C469" s="79"/>
      <c r="D469" s="79"/>
    </row>
    <row r="470" spans="1:4" ht="13.2">
      <c r="A470" s="33"/>
      <c r="B470" s="33"/>
      <c r="C470" s="79"/>
      <c r="D470" s="79"/>
    </row>
    <row r="471" spans="1:4" ht="13.2">
      <c r="A471" s="33"/>
      <c r="B471" s="33"/>
      <c r="C471" s="79"/>
      <c r="D471" s="79"/>
    </row>
    <row r="472" spans="1:4" ht="13.2">
      <c r="A472" s="33"/>
      <c r="B472" s="33"/>
      <c r="C472" s="79"/>
      <c r="D472" s="79"/>
    </row>
    <row r="473" spans="1:4" ht="13.2">
      <c r="A473" s="33"/>
      <c r="B473" s="33"/>
      <c r="C473" s="79"/>
      <c r="D473" s="79"/>
    </row>
    <row r="474" spans="1:4" ht="13.2">
      <c r="A474" s="33"/>
      <c r="B474" s="33"/>
      <c r="C474" s="79"/>
      <c r="D474" s="79"/>
    </row>
    <row r="475" spans="1:4" ht="13.2">
      <c r="A475" s="33"/>
      <c r="B475" s="33"/>
      <c r="C475" s="79"/>
      <c r="D475" s="79"/>
    </row>
    <row r="476" spans="1:4" ht="13.2">
      <c r="A476" s="33"/>
      <c r="B476" s="33"/>
      <c r="C476" s="79"/>
      <c r="D476" s="79"/>
    </row>
    <row r="477" spans="1:4" ht="13.2">
      <c r="A477" s="33"/>
      <c r="B477" s="33"/>
      <c r="C477" s="79"/>
      <c r="D477" s="79"/>
    </row>
    <row r="478" spans="1:4" ht="13.2">
      <c r="A478" s="33"/>
      <c r="B478" s="33"/>
      <c r="C478" s="79"/>
      <c r="D478" s="79"/>
    </row>
    <row r="479" spans="1:4" ht="13.2">
      <c r="A479" s="33"/>
      <c r="B479" s="33"/>
      <c r="C479" s="79"/>
      <c r="D479" s="79"/>
    </row>
    <row r="480" spans="1:4" ht="13.2">
      <c r="A480" s="33"/>
      <c r="B480" s="33"/>
      <c r="C480" s="79"/>
      <c r="D480" s="79"/>
    </row>
    <row r="481" spans="1:4" ht="13.2">
      <c r="A481" s="33"/>
      <c r="B481" s="33"/>
      <c r="C481" s="79"/>
      <c r="D481" s="79"/>
    </row>
    <row r="482" spans="1:4" ht="13.2">
      <c r="A482" s="33"/>
      <c r="B482" s="33"/>
      <c r="C482" s="79"/>
      <c r="D482" s="79"/>
    </row>
    <row r="483" spans="1:4" ht="13.2">
      <c r="A483" s="33"/>
      <c r="B483" s="33"/>
      <c r="C483" s="79"/>
      <c r="D483" s="79"/>
    </row>
    <row r="484" spans="1:4" ht="13.2">
      <c r="A484" s="33"/>
      <c r="B484" s="33"/>
      <c r="C484" s="79"/>
      <c r="D484" s="79"/>
    </row>
    <row r="485" spans="1:4" ht="13.2">
      <c r="A485" s="33"/>
      <c r="B485" s="33"/>
      <c r="C485" s="79"/>
      <c r="D485" s="79"/>
    </row>
    <row r="486" spans="1:4" ht="13.2">
      <c r="A486" s="33"/>
      <c r="B486" s="33"/>
      <c r="C486" s="79"/>
      <c r="D486" s="79"/>
    </row>
    <row r="487" spans="1:4" ht="13.2">
      <c r="A487" s="33"/>
      <c r="B487" s="33"/>
      <c r="C487" s="79"/>
      <c r="D487" s="79"/>
    </row>
    <row r="488" spans="1:4" ht="13.2">
      <c r="A488" s="33"/>
      <c r="B488" s="33"/>
      <c r="C488" s="79"/>
      <c r="D488" s="79"/>
    </row>
    <row r="489" spans="1:4" ht="13.2">
      <c r="A489" s="33"/>
      <c r="B489" s="33"/>
      <c r="C489" s="79"/>
      <c r="D489" s="79"/>
    </row>
    <row r="490" spans="1:4" ht="13.2">
      <c r="A490" s="33"/>
      <c r="B490" s="33"/>
      <c r="C490" s="79"/>
      <c r="D490" s="79"/>
    </row>
    <row r="491" spans="1:4" ht="13.2">
      <c r="A491" s="33"/>
      <c r="B491" s="33"/>
      <c r="C491" s="79"/>
      <c r="D491" s="79"/>
    </row>
    <row r="492" spans="1:4" ht="13.2">
      <c r="A492" s="33"/>
      <c r="B492" s="33"/>
      <c r="C492" s="79"/>
      <c r="D492" s="79"/>
    </row>
    <row r="493" spans="1:4" ht="13.2">
      <c r="A493" s="33"/>
      <c r="B493" s="33"/>
      <c r="C493" s="79"/>
      <c r="D493" s="79"/>
    </row>
    <row r="494" spans="1:4" ht="13.2">
      <c r="A494" s="33"/>
      <c r="B494" s="33"/>
      <c r="C494" s="79"/>
      <c r="D494" s="79"/>
    </row>
    <row r="495" spans="1:4" ht="13.2">
      <c r="A495" s="33"/>
      <c r="B495" s="33"/>
      <c r="C495" s="79"/>
      <c r="D495" s="79"/>
    </row>
    <row r="496" spans="1:4" ht="13.2">
      <c r="A496" s="33"/>
      <c r="B496" s="33"/>
      <c r="C496" s="79"/>
      <c r="D496" s="79"/>
    </row>
    <row r="497" spans="1:4" ht="13.2">
      <c r="A497" s="33"/>
      <c r="B497" s="33"/>
      <c r="C497" s="79"/>
      <c r="D497" s="79"/>
    </row>
    <row r="498" spans="1:4" ht="13.2">
      <c r="A498" s="33"/>
      <c r="B498" s="33"/>
      <c r="C498" s="79"/>
      <c r="D498" s="79"/>
    </row>
    <row r="499" spans="1:4" ht="13.2">
      <c r="A499" s="33"/>
      <c r="B499" s="33"/>
      <c r="C499" s="79"/>
      <c r="D499" s="79"/>
    </row>
    <row r="500" spans="1:4" ht="13.2">
      <c r="A500" s="33"/>
      <c r="B500" s="33"/>
      <c r="C500" s="79"/>
      <c r="D500" s="79"/>
    </row>
    <row r="501" spans="1:4" ht="13.2">
      <c r="A501" s="33"/>
      <c r="B501" s="33"/>
      <c r="C501" s="79"/>
      <c r="D501" s="79"/>
    </row>
    <row r="502" spans="1:4" ht="13.2">
      <c r="A502" s="33"/>
      <c r="B502" s="33"/>
      <c r="C502" s="79"/>
      <c r="D502" s="79"/>
    </row>
    <row r="503" spans="1:4" ht="13.2">
      <c r="A503" s="33"/>
      <c r="B503" s="33"/>
      <c r="C503" s="79"/>
      <c r="D503" s="79"/>
    </row>
    <row r="504" spans="1:4" ht="13.2">
      <c r="A504" s="33"/>
      <c r="B504" s="33"/>
      <c r="C504" s="79"/>
      <c r="D504" s="79"/>
    </row>
    <row r="505" spans="1:4" ht="13.2">
      <c r="A505" s="33"/>
      <c r="B505" s="33"/>
      <c r="C505" s="79"/>
      <c r="D505" s="79"/>
    </row>
    <row r="506" spans="1:4" ht="13.2">
      <c r="A506" s="33"/>
      <c r="B506" s="33"/>
      <c r="C506" s="79"/>
      <c r="D506" s="79"/>
    </row>
    <row r="507" spans="1:4" ht="13.2">
      <c r="A507" s="33"/>
      <c r="B507" s="33"/>
      <c r="C507" s="79"/>
      <c r="D507" s="79"/>
    </row>
    <row r="508" spans="1:4" ht="13.2">
      <c r="A508" s="33"/>
      <c r="B508" s="33"/>
      <c r="C508" s="79"/>
      <c r="D508" s="79"/>
    </row>
    <row r="509" spans="1:4" ht="13.2">
      <c r="A509" s="33"/>
      <c r="B509" s="33"/>
      <c r="C509" s="79"/>
      <c r="D509" s="79"/>
    </row>
    <row r="510" spans="1:4" ht="13.2">
      <c r="A510" s="33"/>
      <c r="B510" s="33"/>
      <c r="C510" s="79"/>
      <c r="D510" s="79"/>
    </row>
    <row r="511" spans="1:4" ht="13.2">
      <c r="A511" s="33"/>
      <c r="B511" s="33"/>
      <c r="C511" s="79"/>
      <c r="D511" s="79"/>
    </row>
    <row r="512" spans="1:4" ht="13.2">
      <c r="A512" s="33"/>
      <c r="B512" s="33"/>
      <c r="C512" s="79"/>
      <c r="D512" s="79"/>
    </row>
    <row r="513" spans="1:4" ht="13.2">
      <c r="A513" s="33"/>
      <c r="B513" s="33"/>
      <c r="C513" s="79"/>
      <c r="D513" s="79"/>
    </row>
    <row r="514" spans="1:4" ht="13.2">
      <c r="A514" s="33"/>
      <c r="B514" s="33"/>
      <c r="C514" s="79"/>
      <c r="D514" s="79"/>
    </row>
    <row r="515" spans="1:4" ht="13.2">
      <c r="A515" s="33"/>
      <c r="B515" s="33"/>
      <c r="C515" s="79"/>
      <c r="D515" s="79"/>
    </row>
    <row r="516" spans="1:4" ht="13.2">
      <c r="A516" s="33"/>
      <c r="B516" s="33"/>
      <c r="C516" s="79"/>
      <c r="D516" s="79"/>
    </row>
    <row r="517" spans="1:4" ht="13.2">
      <c r="A517" s="33"/>
      <c r="B517" s="33"/>
      <c r="C517" s="79"/>
      <c r="D517" s="79"/>
    </row>
    <row r="518" spans="1:4" ht="13.2">
      <c r="A518" s="33"/>
      <c r="B518" s="33"/>
      <c r="C518" s="79"/>
      <c r="D518" s="79"/>
    </row>
    <row r="519" spans="1:4" ht="13.2">
      <c r="A519" s="33"/>
      <c r="B519" s="33"/>
      <c r="C519" s="79"/>
      <c r="D519" s="79"/>
    </row>
    <row r="520" spans="1:4" ht="13.2">
      <c r="A520" s="33"/>
      <c r="B520" s="33"/>
      <c r="C520" s="79"/>
      <c r="D520" s="79"/>
    </row>
    <row r="521" spans="1:4" ht="13.2">
      <c r="A521" s="33"/>
      <c r="B521" s="33"/>
      <c r="C521" s="79"/>
      <c r="D521" s="79"/>
    </row>
    <row r="522" spans="1:4" ht="13.2">
      <c r="A522" s="33"/>
      <c r="B522" s="33"/>
      <c r="C522" s="79"/>
      <c r="D522" s="79"/>
    </row>
    <row r="523" spans="1:4" ht="13.2">
      <c r="A523" s="33"/>
      <c r="B523" s="33"/>
      <c r="C523" s="79"/>
      <c r="D523" s="79"/>
    </row>
    <row r="524" spans="1:4" ht="13.2">
      <c r="A524" s="33"/>
      <c r="B524" s="33"/>
      <c r="C524" s="79"/>
      <c r="D524" s="79"/>
    </row>
    <row r="525" spans="1:4" ht="13.2">
      <c r="A525" s="33"/>
      <c r="B525" s="33"/>
      <c r="C525" s="79"/>
      <c r="D525" s="79"/>
    </row>
    <row r="526" spans="1:4" ht="13.2">
      <c r="A526" s="33"/>
      <c r="B526" s="33"/>
      <c r="C526" s="79"/>
      <c r="D526" s="79"/>
    </row>
    <row r="527" spans="1:4" ht="13.2">
      <c r="A527" s="33"/>
      <c r="B527" s="33"/>
      <c r="C527" s="79"/>
      <c r="D527" s="79"/>
    </row>
    <row r="528" spans="1:4" ht="13.2">
      <c r="A528" s="33"/>
      <c r="B528" s="33"/>
      <c r="C528" s="79"/>
      <c r="D528" s="79"/>
    </row>
    <row r="529" spans="1:4" ht="13.2">
      <c r="A529" s="33"/>
      <c r="B529" s="33"/>
      <c r="C529" s="79"/>
      <c r="D529" s="79"/>
    </row>
    <row r="530" spans="1:4" ht="13.2">
      <c r="A530" s="33"/>
      <c r="B530" s="33"/>
      <c r="C530" s="79"/>
      <c r="D530" s="79"/>
    </row>
    <row r="531" spans="1:4" ht="13.2">
      <c r="A531" s="33"/>
      <c r="B531" s="33"/>
      <c r="C531" s="79"/>
      <c r="D531" s="79"/>
    </row>
    <row r="532" spans="1:4" ht="13.2">
      <c r="A532" s="33"/>
      <c r="B532" s="33"/>
      <c r="C532" s="79"/>
      <c r="D532" s="79"/>
    </row>
    <row r="533" spans="1:4" ht="13.2">
      <c r="A533" s="33"/>
      <c r="B533" s="33"/>
      <c r="C533" s="79"/>
      <c r="D533" s="79"/>
    </row>
    <row r="534" spans="1:4" ht="13.2">
      <c r="A534" s="33"/>
      <c r="B534" s="33"/>
      <c r="C534" s="79"/>
      <c r="D534" s="79"/>
    </row>
    <row r="535" spans="1:4" ht="13.2">
      <c r="A535" s="33"/>
      <c r="B535" s="33"/>
      <c r="C535" s="79"/>
      <c r="D535" s="79"/>
    </row>
    <row r="536" spans="1:4" ht="13.2">
      <c r="A536" s="33"/>
      <c r="B536" s="33"/>
      <c r="C536" s="79"/>
      <c r="D536" s="79"/>
    </row>
    <row r="537" spans="1:4" ht="13.2">
      <c r="A537" s="33"/>
      <c r="B537" s="33"/>
      <c r="C537" s="79"/>
      <c r="D537" s="79"/>
    </row>
    <row r="538" spans="1:4" ht="13.2">
      <c r="A538" s="33"/>
      <c r="B538" s="33"/>
      <c r="C538" s="79"/>
      <c r="D538" s="79"/>
    </row>
    <row r="539" spans="1:4" ht="13.2">
      <c r="A539" s="33"/>
      <c r="B539" s="33"/>
      <c r="C539" s="79"/>
      <c r="D539" s="79"/>
    </row>
    <row r="540" spans="1:4" ht="13.2">
      <c r="A540" s="33"/>
      <c r="B540" s="33"/>
      <c r="C540" s="79"/>
      <c r="D540" s="79"/>
    </row>
    <row r="541" spans="1:4" ht="13.2">
      <c r="A541" s="33"/>
      <c r="B541" s="33"/>
      <c r="C541" s="79"/>
      <c r="D541" s="79"/>
    </row>
    <row r="542" spans="1:4" ht="13.2">
      <c r="A542" s="33"/>
      <c r="B542" s="33"/>
      <c r="C542" s="79"/>
      <c r="D542" s="79"/>
    </row>
    <row r="543" spans="1:4" ht="13.2">
      <c r="A543" s="33"/>
      <c r="B543" s="33"/>
      <c r="C543" s="79"/>
      <c r="D543" s="79"/>
    </row>
    <row r="544" spans="1:4" ht="13.2">
      <c r="A544" s="33"/>
      <c r="B544" s="33"/>
      <c r="C544" s="79"/>
      <c r="D544" s="79"/>
    </row>
    <row r="545" spans="1:4" ht="13.2">
      <c r="A545" s="33"/>
      <c r="B545" s="33"/>
      <c r="C545" s="79"/>
      <c r="D545" s="79"/>
    </row>
    <row r="546" spans="1:4" ht="13.2">
      <c r="A546" s="33"/>
      <c r="B546" s="33"/>
      <c r="C546" s="79"/>
      <c r="D546" s="79"/>
    </row>
    <row r="547" spans="1:4" ht="13.2">
      <c r="A547" s="33"/>
      <c r="B547" s="33"/>
      <c r="C547" s="79"/>
      <c r="D547" s="79"/>
    </row>
    <row r="548" spans="1:4" ht="13.2">
      <c r="A548" s="33"/>
      <c r="B548" s="33"/>
      <c r="C548" s="79"/>
      <c r="D548" s="79"/>
    </row>
    <row r="549" spans="1:4" ht="13.2">
      <c r="A549" s="33"/>
      <c r="B549" s="33"/>
      <c r="C549" s="79"/>
      <c r="D549" s="79"/>
    </row>
    <row r="550" spans="1:4" ht="13.2">
      <c r="A550" s="33"/>
      <c r="B550" s="33"/>
      <c r="C550" s="79"/>
      <c r="D550" s="79"/>
    </row>
    <row r="551" spans="1:4" ht="13.2">
      <c r="A551" s="33"/>
      <c r="B551" s="33"/>
      <c r="C551" s="79"/>
      <c r="D551" s="79"/>
    </row>
    <row r="552" spans="1:4" ht="13.2">
      <c r="A552" s="33"/>
      <c r="B552" s="33"/>
      <c r="C552" s="79"/>
      <c r="D552" s="79"/>
    </row>
    <row r="553" spans="1:4" ht="13.2">
      <c r="A553" s="33"/>
      <c r="B553" s="33"/>
      <c r="C553" s="79"/>
      <c r="D553" s="79"/>
    </row>
    <row r="554" spans="1:4" ht="13.2">
      <c r="A554" s="33"/>
      <c r="B554" s="33"/>
      <c r="C554" s="79"/>
      <c r="D554" s="79"/>
    </row>
    <row r="555" spans="1:4" ht="13.2">
      <c r="A555" s="33"/>
      <c r="B555" s="33"/>
      <c r="C555" s="79"/>
      <c r="D555" s="79"/>
    </row>
    <row r="556" spans="1:4" ht="13.2">
      <c r="A556" s="33"/>
      <c r="B556" s="33"/>
      <c r="C556" s="79"/>
      <c r="D556" s="79"/>
    </row>
    <row r="557" spans="1:4" ht="13.2">
      <c r="A557" s="33"/>
      <c r="B557" s="33"/>
      <c r="C557" s="79"/>
      <c r="D557" s="79"/>
    </row>
    <row r="558" spans="1:4" ht="13.2">
      <c r="A558" s="33"/>
      <c r="B558" s="33"/>
      <c r="C558" s="79"/>
      <c r="D558" s="79"/>
    </row>
    <row r="559" spans="1:4" ht="13.2">
      <c r="A559" s="33"/>
      <c r="B559" s="33"/>
      <c r="C559" s="79"/>
      <c r="D559" s="79"/>
    </row>
    <row r="560" spans="1:4" ht="13.2">
      <c r="A560" s="33"/>
      <c r="B560" s="33"/>
      <c r="C560" s="79"/>
      <c r="D560" s="79"/>
    </row>
    <row r="561" spans="1:4" ht="13.2">
      <c r="A561" s="33"/>
      <c r="B561" s="33"/>
      <c r="C561" s="79"/>
      <c r="D561" s="79"/>
    </row>
    <row r="562" spans="1:4" ht="13.2">
      <c r="A562" s="33"/>
      <c r="B562" s="33"/>
      <c r="C562" s="79"/>
      <c r="D562" s="79"/>
    </row>
    <row r="563" spans="1:4" ht="13.2">
      <c r="A563" s="33"/>
      <c r="B563" s="33"/>
      <c r="C563" s="79"/>
      <c r="D563" s="79"/>
    </row>
    <row r="564" spans="1:4" ht="13.2">
      <c r="A564" s="33"/>
      <c r="B564" s="33"/>
      <c r="C564" s="79"/>
      <c r="D564" s="79"/>
    </row>
    <row r="565" spans="1:4" ht="13.2">
      <c r="A565" s="33"/>
      <c r="B565" s="33"/>
      <c r="C565" s="79"/>
      <c r="D565" s="79"/>
    </row>
    <row r="566" spans="1:4" ht="13.2">
      <c r="A566" s="33"/>
      <c r="B566" s="33"/>
      <c r="C566" s="79"/>
      <c r="D566" s="79"/>
    </row>
    <row r="567" spans="1:4" ht="13.2">
      <c r="A567" s="33"/>
      <c r="B567" s="33"/>
      <c r="C567" s="79"/>
      <c r="D567" s="79"/>
    </row>
    <row r="568" spans="1:4" ht="13.2">
      <c r="A568" s="33"/>
      <c r="B568" s="33"/>
      <c r="C568" s="79"/>
      <c r="D568" s="79"/>
    </row>
    <row r="569" spans="1:4" ht="13.2">
      <c r="A569" s="33"/>
      <c r="B569" s="33"/>
      <c r="C569" s="79"/>
      <c r="D569" s="79"/>
    </row>
    <row r="570" spans="1:4" ht="13.2">
      <c r="A570" s="33"/>
      <c r="B570" s="33"/>
      <c r="C570" s="79"/>
      <c r="D570" s="79"/>
    </row>
    <row r="571" spans="1:4" ht="13.2">
      <c r="A571" s="33"/>
      <c r="B571" s="33"/>
      <c r="C571" s="79"/>
      <c r="D571" s="79"/>
    </row>
    <row r="572" spans="1:4" ht="13.2">
      <c r="A572" s="33"/>
      <c r="B572" s="33"/>
      <c r="C572" s="79"/>
      <c r="D572" s="79"/>
    </row>
    <row r="573" spans="1:4" ht="13.2">
      <c r="A573" s="33"/>
      <c r="B573" s="33"/>
      <c r="C573" s="79"/>
      <c r="D573" s="79"/>
    </row>
    <row r="574" spans="1:4" ht="13.2">
      <c r="A574" s="33"/>
      <c r="B574" s="33"/>
      <c r="C574" s="79"/>
      <c r="D574" s="79"/>
    </row>
    <row r="575" spans="1:4" ht="13.2">
      <c r="A575" s="33"/>
      <c r="B575" s="33"/>
      <c r="C575" s="79"/>
      <c r="D575" s="79"/>
    </row>
    <row r="576" spans="1:4" ht="13.2">
      <c r="A576" s="33"/>
      <c r="B576" s="33"/>
      <c r="C576" s="79"/>
      <c r="D576" s="79"/>
    </row>
    <row r="577" spans="1:4" ht="13.2">
      <c r="A577" s="33"/>
      <c r="B577" s="33"/>
      <c r="C577" s="79"/>
      <c r="D577" s="79"/>
    </row>
    <row r="578" spans="1:4" ht="13.2">
      <c r="A578" s="33"/>
      <c r="B578" s="33"/>
      <c r="C578" s="79"/>
      <c r="D578" s="79"/>
    </row>
    <row r="579" spans="1:4" ht="13.2">
      <c r="A579" s="33"/>
      <c r="B579" s="33"/>
      <c r="C579" s="79"/>
      <c r="D579" s="79"/>
    </row>
    <row r="580" spans="1:4" ht="13.2">
      <c r="A580" s="33"/>
      <c r="B580" s="33"/>
      <c r="C580" s="79"/>
      <c r="D580" s="79"/>
    </row>
    <row r="581" spans="1:4" ht="13.2">
      <c r="A581" s="33"/>
      <c r="B581" s="33"/>
      <c r="C581" s="79"/>
      <c r="D581" s="79"/>
    </row>
    <row r="582" spans="1:4" ht="13.2">
      <c r="A582" s="33"/>
      <c r="B582" s="33"/>
      <c r="C582" s="79"/>
      <c r="D582" s="79"/>
    </row>
    <row r="583" spans="1:4" ht="13.2">
      <c r="A583" s="33"/>
      <c r="B583" s="33"/>
      <c r="C583" s="79"/>
      <c r="D583" s="79"/>
    </row>
    <row r="584" spans="1:4" ht="13.2">
      <c r="A584" s="33"/>
      <c r="B584" s="33"/>
      <c r="C584" s="79"/>
      <c r="D584" s="79"/>
    </row>
    <row r="585" spans="1:4" ht="13.2">
      <c r="A585" s="33"/>
      <c r="B585" s="33"/>
      <c r="C585" s="79"/>
      <c r="D585" s="79"/>
    </row>
    <row r="586" spans="1:4" ht="13.2">
      <c r="A586" s="33"/>
      <c r="B586" s="33"/>
      <c r="C586" s="79"/>
      <c r="D586" s="79"/>
    </row>
    <row r="587" spans="1:4" ht="13.2">
      <c r="A587" s="33"/>
      <c r="B587" s="33"/>
      <c r="C587" s="79"/>
      <c r="D587" s="79"/>
    </row>
    <row r="588" spans="1:4" ht="13.2">
      <c r="A588" s="33"/>
      <c r="B588" s="33"/>
      <c r="C588" s="79"/>
      <c r="D588" s="79"/>
    </row>
    <row r="589" spans="1:4" ht="13.2">
      <c r="A589" s="33"/>
      <c r="B589" s="33"/>
      <c r="C589" s="79"/>
      <c r="D589" s="79"/>
    </row>
    <row r="590" spans="1:4" ht="13.2">
      <c r="A590" s="33"/>
      <c r="B590" s="33"/>
      <c r="C590" s="79"/>
      <c r="D590" s="79"/>
    </row>
    <row r="591" spans="1:4" ht="13.2">
      <c r="A591" s="33"/>
      <c r="B591" s="33"/>
      <c r="C591" s="79"/>
      <c r="D591" s="79"/>
    </row>
    <row r="592" spans="1:4" ht="13.2">
      <c r="A592" s="33"/>
      <c r="B592" s="33"/>
      <c r="C592" s="79"/>
      <c r="D592" s="79"/>
    </row>
    <row r="593" spans="1:4" ht="13.2">
      <c r="A593" s="33"/>
      <c r="B593" s="33"/>
      <c r="C593" s="79"/>
      <c r="D593" s="79"/>
    </row>
    <row r="594" spans="1:4" ht="13.2">
      <c r="A594" s="33"/>
      <c r="B594" s="33"/>
      <c r="C594" s="79"/>
      <c r="D594" s="79"/>
    </row>
    <row r="595" spans="1:4" ht="13.2">
      <c r="A595" s="33"/>
      <c r="B595" s="33"/>
      <c r="C595" s="79"/>
      <c r="D595" s="79"/>
    </row>
    <row r="596" spans="1:4" ht="13.2">
      <c r="A596" s="33"/>
      <c r="B596" s="33"/>
      <c r="C596" s="79"/>
      <c r="D596" s="79"/>
    </row>
    <row r="597" spans="1:4" ht="13.2">
      <c r="A597" s="33"/>
      <c r="B597" s="33"/>
      <c r="C597" s="79"/>
      <c r="D597" s="79"/>
    </row>
    <row r="598" spans="1:4" ht="13.2">
      <c r="A598" s="33"/>
      <c r="B598" s="33"/>
      <c r="C598" s="79"/>
      <c r="D598" s="79"/>
    </row>
    <row r="599" spans="1:4" ht="13.2">
      <c r="A599" s="33"/>
      <c r="B599" s="33"/>
      <c r="C599" s="79"/>
      <c r="D599" s="79"/>
    </row>
    <row r="600" spans="1:4" ht="13.2">
      <c r="A600" s="33"/>
      <c r="B600" s="33"/>
      <c r="C600" s="79"/>
      <c r="D600" s="79"/>
    </row>
    <row r="601" spans="1:4" ht="13.2">
      <c r="A601" s="33"/>
      <c r="B601" s="33"/>
      <c r="C601" s="79"/>
      <c r="D601" s="79"/>
    </row>
    <row r="602" spans="1:4" ht="13.2">
      <c r="A602" s="33"/>
      <c r="B602" s="33"/>
      <c r="C602" s="79"/>
      <c r="D602" s="79"/>
    </row>
    <row r="603" spans="1:4" ht="13.2">
      <c r="A603" s="33"/>
      <c r="B603" s="33"/>
      <c r="C603" s="79"/>
      <c r="D603" s="79"/>
    </row>
    <row r="604" spans="1:4" ht="13.2">
      <c r="A604" s="33"/>
      <c r="B604" s="33"/>
      <c r="C604" s="79"/>
      <c r="D604" s="79"/>
    </row>
    <row r="605" spans="1:4" ht="13.2">
      <c r="A605" s="33"/>
      <c r="B605" s="33"/>
      <c r="C605" s="79"/>
      <c r="D605" s="79"/>
    </row>
    <row r="606" spans="1:4" ht="13.2">
      <c r="A606" s="33"/>
      <c r="B606" s="33"/>
      <c r="C606" s="79"/>
      <c r="D606" s="79"/>
    </row>
    <row r="607" spans="1:4" ht="13.2">
      <c r="A607" s="33"/>
      <c r="B607" s="33"/>
      <c r="C607" s="79"/>
      <c r="D607" s="79"/>
    </row>
    <row r="608" spans="1:4" ht="13.2">
      <c r="A608" s="33"/>
      <c r="B608" s="33"/>
      <c r="C608" s="79"/>
      <c r="D608" s="79"/>
    </row>
    <row r="609" spans="1:4" ht="13.2">
      <c r="A609" s="33"/>
      <c r="B609" s="33"/>
      <c r="C609" s="79"/>
      <c r="D609" s="79"/>
    </row>
    <row r="610" spans="1:4" ht="13.2">
      <c r="A610" s="33"/>
      <c r="B610" s="33"/>
      <c r="C610" s="79"/>
      <c r="D610" s="79"/>
    </row>
    <row r="611" spans="1:4" ht="13.2">
      <c r="A611" s="33"/>
      <c r="B611" s="33"/>
      <c r="C611" s="79"/>
      <c r="D611" s="79"/>
    </row>
    <row r="612" spans="1:4" ht="13.2">
      <c r="A612" s="33"/>
      <c r="B612" s="33"/>
      <c r="C612" s="79"/>
      <c r="D612" s="79"/>
    </row>
    <row r="613" spans="1:4" ht="13.2">
      <c r="A613" s="33"/>
      <c r="B613" s="33"/>
      <c r="C613" s="79"/>
      <c r="D613" s="79"/>
    </row>
    <row r="614" spans="1:4" ht="13.2">
      <c r="A614" s="33"/>
      <c r="B614" s="33"/>
      <c r="C614" s="79"/>
      <c r="D614" s="79"/>
    </row>
    <row r="615" spans="1:4" ht="13.2">
      <c r="A615" s="33"/>
      <c r="B615" s="33"/>
      <c r="C615" s="79"/>
      <c r="D615" s="79"/>
    </row>
    <row r="616" spans="1:4" ht="13.2">
      <c r="A616" s="33"/>
      <c r="B616" s="33"/>
      <c r="C616" s="79"/>
      <c r="D616" s="79"/>
    </row>
    <row r="617" spans="1:4" ht="13.2">
      <c r="A617" s="33"/>
      <c r="B617" s="33"/>
      <c r="C617" s="79"/>
      <c r="D617" s="79"/>
    </row>
    <row r="618" spans="1:4" ht="13.2">
      <c r="A618" s="33"/>
      <c r="B618" s="33"/>
      <c r="C618" s="79"/>
      <c r="D618" s="79"/>
    </row>
    <row r="619" spans="1:4" ht="13.2">
      <c r="A619" s="33"/>
      <c r="B619" s="33"/>
      <c r="C619" s="79"/>
      <c r="D619" s="79"/>
    </row>
    <row r="620" spans="1:4" ht="13.2">
      <c r="A620" s="33"/>
      <c r="B620" s="33"/>
      <c r="C620" s="79"/>
      <c r="D620" s="79"/>
    </row>
    <row r="621" spans="1:4" ht="13.2">
      <c r="A621" s="33"/>
      <c r="B621" s="33"/>
      <c r="C621" s="79"/>
      <c r="D621" s="79"/>
    </row>
    <row r="622" spans="1:4" ht="13.2">
      <c r="A622" s="33"/>
      <c r="B622" s="33"/>
      <c r="C622" s="79"/>
      <c r="D622" s="79"/>
    </row>
    <row r="623" spans="1:4" ht="13.2">
      <c r="A623" s="33"/>
      <c r="B623" s="33"/>
      <c r="C623" s="79"/>
      <c r="D623" s="79"/>
    </row>
    <row r="624" spans="1:4" ht="13.2">
      <c r="A624" s="33"/>
      <c r="B624" s="33"/>
      <c r="C624" s="79"/>
      <c r="D624" s="79"/>
    </row>
    <row r="625" spans="1:4" ht="13.2">
      <c r="A625" s="33"/>
      <c r="B625" s="33"/>
      <c r="C625" s="79"/>
      <c r="D625" s="79"/>
    </row>
    <row r="626" spans="1:4" ht="13.2">
      <c r="A626" s="33"/>
      <c r="B626" s="33"/>
      <c r="C626" s="79"/>
      <c r="D626" s="79"/>
    </row>
    <row r="627" spans="1:4" ht="13.2">
      <c r="A627" s="33"/>
      <c r="B627" s="33"/>
      <c r="C627" s="79"/>
      <c r="D627" s="79"/>
    </row>
    <row r="628" spans="1:4" ht="13.2">
      <c r="A628" s="33"/>
      <c r="B628" s="33"/>
      <c r="C628" s="79"/>
      <c r="D628" s="79"/>
    </row>
    <row r="629" spans="1:4" ht="13.2">
      <c r="A629" s="33"/>
      <c r="B629" s="33"/>
      <c r="C629" s="79"/>
      <c r="D629" s="79"/>
    </row>
    <row r="630" spans="1:4" ht="13.2">
      <c r="A630" s="33"/>
      <c r="B630" s="33"/>
      <c r="C630" s="79"/>
      <c r="D630" s="79"/>
    </row>
    <row r="631" spans="1:4" ht="13.2">
      <c r="A631" s="33"/>
      <c r="B631" s="33"/>
      <c r="C631" s="79"/>
      <c r="D631" s="79"/>
    </row>
    <row r="632" spans="1:4" ht="13.2">
      <c r="A632" s="33"/>
      <c r="B632" s="33"/>
      <c r="C632" s="79"/>
      <c r="D632" s="79"/>
    </row>
    <row r="633" spans="1:4" ht="13.2">
      <c r="A633" s="33"/>
      <c r="B633" s="33"/>
      <c r="C633" s="79"/>
      <c r="D633" s="79"/>
    </row>
    <row r="634" spans="1:4" ht="13.2">
      <c r="A634" s="33"/>
      <c r="B634" s="33"/>
      <c r="C634" s="79"/>
      <c r="D634" s="79"/>
    </row>
    <row r="635" spans="1:4" ht="13.2">
      <c r="A635" s="33"/>
      <c r="B635" s="33"/>
      <c r="C635" s="79"/>
      <c r="D635" s="79"/>
    </row>
    <row r="636" spans="1:4" ht="13.2">
      <c r="A636" s="33"/>
      <c r="B636" s="33"/>
      <c r="C636" s="79"/>
      <c r="D636" s="79"/>
    </row>
    <row r="637" spans="1:4" ht="13.2">
      <c r="A637" s="33"/>
      <c r="B637" s="33"/>
      <c r="C637" s="79"/>
      <c r="D637" s="79"/>
    </row>
    <row r="638" spans="1:4" ht="13.2">
      <c r="A638" s="33"/>
      <c r="B638" s="33"/>
      <c r="C638" s="79"/>
      <c r="D638" s="79"/>
    </row>
    <row r="639" spans="1:4" ht="13.2">
      <c r="A639" s="33"/>
      <c r="B639" s="33"/>
      <c r="C639" s="79"/>
      <c r="D639" s="79"/>
    </row>
    <row r="640" spans="1:4" ht="13.2">
      <c r="A640" s="33"/>
      <c r="B640" s="33"/>
      <c r="C640" s="79"/>
      <c r="D640" s="79"/>
    </row>
    <row r="641" spans="1:4" ht="13.2">
      <c r="A641" s="33"/>
      <c r="B641" s="33"/>
      <c r="C641" s="79"/>
      <c r="D641" s="79"/>
    </row>
    <row r="642" spans="1:4" ht="13.2">
      <c r="A642" s="33"/>
      <c r="B642" s="33"/>
      <c r="C642" s="79"/>
      <c r="D642" s="79"/>
    </row>
    <row r="643" spans="1:4" ht="13.2">
      <c r="A643" s="33"/>
      <c r="B643" s="33"/>
      <c r="C643" s="79"/>
      <c r="D643" s="79"/>
    </row>
    <row r="644" spans="1:4" ht="13.2">
      <c r="A644" s="33"/>
      <c r="B644" s="33"/>
      <c r="C644" s="79"/>
      <c r="D644" s="79"/>
    </row>
    <row r="645" spans="1:4" ht="13.2">
      <c r="A645" s="33"/>
      <c r="B645" s="33"/>
      <c r="C645" s="79"/>
      <c r="D645" s="79"/>
    </row>
    <row r="646" spans="1:4" ht="13.2">
      <c r="A646" s="33"/>
      <c r="B646" s="33"/>
      <c r="C646" s="79"/>
      <c r="D646" s="79"/>
    </row>
    <row r="647" spans="1:4" ht="13.2">
      <c r="A647" s="33"/>
      <c r="B647" s="33"/>
      <c r="C647" s="79"/>
      <c r="D647" s="79"/>
    </row>
    <row r="648" spans="1:4" ht="13.2">
      <c r="A648" s="33"/>
      <c r="B648" s="33"/>
      <c r="C648" s="79"/>
      <c r="D648" s="79"/>
    </row>
    <row r="649" spans="1:4" ht="13.2">
      <c r="A649" s="33"/>
      <c r="B649" s="33"/>
      <c r="C649" s="79"/>
      <c r="D649" s="79"/>
    </row>
    <row r="650" spans="1:4" ht="13.2">
      <c r="A650" s="33"/>
      <c r="B650" s="33"/>
      <c r="C650" s="79"/>
      <c r="D650" s="79"/>
    </row>
    <row r="651" spans="1:4" ht="13.2">
      <c r="A651" s="33"/>
      <c r="B651" s="33"/>
      <c r="C651" s="79"/>
      <c r="D651" s="79"/>
    </row>
    <row r="652" spans="1:4" ht="13.2">
      <c r="A652" s="33"/>
      <c r="B652" s="33"/>
      <c r="C652" s="79"/>
      <c r="D652" s="79"/>
    </row>
    <row r="653" spans="1:4" ht="13.2">
      <c r="A653" s="33"/>
      <c r="B653" s="33"/>
      <c r="C653" s="79"/>
      <c r="D653" s="79"/>
    </row>
    <row r="654" spans="1:4" ht="13.2">
      <c r="A654" s="33"/>
      <c r="B654" s="33"/>
      <c r="C654" s="79"/>
      <c r="D654" s="79"/>
    </row>
    <row r="655" spans="1:4" ht="13.2">
      <c r="A655" s="33"/>
      <c r="B655" s="33"/>
      <c r="C655" s="79"/>
      <c r="D655" s="79"/>
    </row>
    <row r="656" spans="1:4" ht="13.2">
      <c r="A656" s="33"/>
      <c r="B656" s="33"/>
      <c r="C656" s="79"/>
      <c r="D656" s="79"/>
    </row>
    <row r="657" spans="1:4" ht="13.2">
      <c r="A657" s="33"/>
      <c r="B657" s="33"/>
      <c r="C657" s="79"/>
      <c r="D657" s="79"/>
    </row>
    <row r="658" spans="1:4" ht="13.2">
      <c r="A658" s="33"/>
      <c r="B658" s="33"/>
      <c r="C658" s="79"/>
      <c r="D658" s="79"/>
    </row>
    <row r="659" spans="1:4" ht="13.2">
      <c r="A659" s="33"/>
      <c r="B659" s="33"/>
      <c r="C659" s="79"/>
      <c r="D659" s="79"/>
    </row>
    <row r="660" spans="1:4" ht="13.2">
      <c r="A660" s="33"/>
      <c r="B660" s="33"/>
      <c r="C660" s="79"/>
      <c r="D660" s="79"/>
    </row>
    <row r="661" spans="1:4" ht="13.2">
      <c r="A661" s="33"/>
      <c r="B661" s="33"/>
      <c r="C661" s="79"/>
      <c r="D661" s="79"/>
    </row>
    <row r="662" spans="1:4" ht="13.2">
      <c r="A662" s="33"/>
      <c r="B662" s="33"/>
      <c r="C662" s="79"/>
      <c r="D662" s="79"/>
    </row>
    <row r="663" spans="1:4" ht="13.2">
      <c r="A663" s="33"/>
      <c r="B663" s="33"/>
      <c r="C663" s="79"/>
      <c r="D663" s="79"/>
    </row>
    <row r="664" spans="1:4" ht="13.2">
      <c r="A664" s="33"/>
      <c r="B664" s="33"/>
      <c r="C664" s="79"/>
      <c r="D664" s="79"/>
    </row>
    <row r="665" spans="1:4" ht="13.2">
      <c r="A665" s="33"/>
      <c r="B665" s="33"/>
      <c r="C665" s="79"/>
      <c r="D665" s="79"/>
    </row>
    <row r="666" spans="1:4" ht="13.2">
      <c r="A666" s="33"/>
      <c r="B666" s="33"/>
      <c r="C666" s="79"/>
      <c r="D666" s="79"/>
    </row>
    <row r="667" spans="1:4" ht="13.2">
      <c r="A667" s="33"/>
      <c r="B667" s="33"/>
      <c r="C667" s="79"/>
      <c r="D667" s="79"/>
    </row>
    <row r="668" spans="1:4" ht="13.2">
      <c r="A668" s="33"/>
      <c r="B668" s="33"/>
      <c r="C668" s="79"/>
      <c r="D668" s="79"/>
    </row>
    <row r="669" spans="1:4" ht="13.2">
      <c r="A669" s="33"/>
      <c r="B669" s="33"/>
      <c r="C669" s="79"/>
      <c r="D669" s="79"/>
    </row>
    <row r="670" spans="1:4" ht="13.2">
      <c r="A670" s="33"/>
      <c r="B670" s="33"/>
      <c r="C670" s="79"/>
      <c r="D670" s="79"/>
    </row>
    <row r="671" spans="1:4" ht="13.2">
      <c r="A671" s="33"/>
      <c r="B671" s="33"/>
      <c r="C671" s="79"/>
      <c r="D671" s="79"/>
    </row>
    <row r="672" spans="1:4" ht="13.2">
      <c r="A672" s="33"/>
      <c r="B672" s="33"/>
      <c r="C672" s="79"/>
      <c r="D672" s="79"/>
    </row>
    <row r="673" spans="1:4" ht="13.2">
      <c r="A673" s="33"/>
      <c r="B673" s="33"/>
      <c r="C673" s="79"/>
      <c r="D673" s="79"/>
    </row>
    <row r="674" spans="1:4" ht="13.2">
      <c r="A674" s="33"/>
      <c r="B674" s="33"/>
      <c r="C674" s="79"/>
      <c r="D674" s="79"/>
    </row>
    <row r="675" spans="1:4" ht="13.2">
      <c r="A675" s="33"/>
      <c r="B675" s="33"/>
      <c r="C675" s="79"/>
      <c r="D675" s="79"/>
    </row>
    <row r="676" spans="1:4" ht="13.2">
      <c r="A676" s="33"/>
      <c r="B676" s="33"/>
      <c r="C676" s="79"/>
      <c r="D676" s="79"/>
    </row>
    <row r="677" spans="1:4" ht="13.2">
      <c r="A677" s="33"/>
      <c r="B677" s="33"/>
      <c r="C677" s="79"/>
      <c r="D677" s="79"/>
    </row>
    <row r="678" spans="1:4" ht="13.2">
      <c r="A678" s="33"/>
      <c r="B678" s="33"/>
      <c r="C678" s="79"/>
      <c r="D678" s="79"/>
    </row>
    <row r="679" spans="1:4" ht="13.2">
      <c r="A679" s="33"/>
      <c r="B679" s="33"/>
      <c r="C679" s="79"/>
      <c r="D679" s="79"/>
    </row>
    <row r="680" spans="1:4" ht="13.2">
      <c r="A680" s="33"/>
      <c r="B680" s="33"/>
      <c r="C680" s="79"/>
      <c r="D680" s="79"/>
    </row>
    <row r="681" spans="1:4" ht="13.2">
      <c r="A681" s="33"/>
      <c r="B681" s="33"/>
      <c r="C681" s="79"/>
      <c r="D681" s="79"/>
    </row>
    <row r="682" spans="1:4" ht="13.2">
      <c r="A682" s="33"/>
      <c r="B682" s="33"/>
      <c r="C682" s="79"/>
      <c r="D682" s="79"/>
    </row>
    <row r="683" spans="1:4" ht="13.2">
      <c r="A683" s="33"/>
      <c r="B683" s="33"/>
      <c r="C683" s="79"/>
      <c r="D683" s="79"/>
    </row>
    <row r="684" spans="1:4" ht="13.2">
      <c r="A684" s="33"/>
      <c r="B684" s="33"/>
      <c r="C684" s="79"/>
      <c r="D684" s="79"/>
    </row>
    <row r="685" spans="1:4" ht="13.2">
      <c r="A685" s="33"/>
      <c r="B685" s="33"/>
      <c r="C685" s="79"/>
      <c r="D685" s="79"/>
    </row>
    <row r="686" spans="1:4" ht="13.2">
      <c r="A686" s="33"/>
      <c r="B686" s="33"/>
      <c r="C686" s="79"/>
      <c r="D686" s="79"/>
    </row>
    <row r="687" spans="1:4" ht="13.2">
      <c r="A687" s="33"/>
      <c r="B687" s="33"/>
      <c r="C687" s="79"/>
      <c r="D687" s="79"/>
    </row>
    <row r="688" spans="1:4" ht="13.2">
      <c r="A688" s="33"/>
      <c r="B688" s="33"/>
      <c r="C688" s="79"/>
      <c r="D688" s="79"/>
    </row>
    <row r="689" spans="1:4" ht="13.2">
      <c r="A689" s="33"/>
      <c r="B689" s="33"/>
      <c r="C689" s="79"/>
      <c r="D689" s="79"/>
    </row>
    <row r="690" spans="1:4" ht="13.2">
      <c r="A690" s="33"/>
      <c r="B690" s="33"/>
      <c r="C690" s="79"/>
      <c r="D690" s="79"/>
    </row>
    <row r="691" spans="1:4" ht="13.2">
      <c r="A691" s="33"/>
      <c r="B691" s="33"/>
      <c r="C691" s="79"/>
      <c r="D691" s="79"/>
    </row>
    <row r="692" spans="1:4" ht="13.2">
      <c r="A692" s="33"/>
      <c r="B692" s="33"/>
      <c r="C692" s="79"/>
      <c r="D692" s="79"/>
    </row>
    <row r="693" spans="1:4" ht="13.2">
      <c r="A693" s="33"/>
      <c r="B693" s="33"/>
      <c r="C693" s="79"/>
      <c r="D693" s="79"/>
    </row>
    <row r="694" spans="1:4" ht="13.2">
      <c r="A694" s="33"/>
      <c r="B694" s="33"/>
      <c r="C694" s="79"/>
      <c r="D694" s="79"/>
    </row>
    <row r="695" spans="1:4" ht="13.2">
      <c r="A695" s="33"/>
      <c r="B695" s="33"/>
      <c r="C695" s="79"/>
      <c r="D695" s="79"/>
    </row>
    <row r="696" spans="1:4" ht="13.2">
      <c r="A696" s="33"/>
      <c r="B696" s="33"/>
      <c r="C696" s="79"/>
      <c r="D696" s="79"/>
    </row>
    <row r="697" spans="1:4" ht="13.2">
      <c r="A697" s="33"/>
      <c r="B697" s="33"/>
      <c r="C697" s="79"/>
      <c r="D697" s="79"/>
    </row>
    <row r="698" spans="1:4" ht="13.2">
      <c r="A698" s="33"/>
      <c r="B698" s="33"/>
      <c r="C698" s="79"/>
      <c r="D698" s="79"/>
    </row>
    <row r="699" spans="1:4" ht="13.2">
      <c r="A699" s="33"/>
      <c r="B699" s="33"/>
      <c r="C699" s="79"/>
      <c r="D699" s="79"/>
    </row>
    <row r="700" spans="1:4" ht="13.2">
      <c r="A700" s="33"/>
      <c r="B700" s="33"/>
      <c r="C700" s="79"/>
      <c r="D700" s="79"/>
    </row>
    <row r="701" spans="1:4" ht="13.2">
      <c r="A701" s="33"/>
      <c r="B701" s="33"/>
      <c r="C701" s="79"/>
      <c r="D701" s="79"/>
    </row>
    <row r="702" spans="1:4" ht="13.2">
      <c r="A702" s="33"/>
      <c r="B702" s="33"/>
      <c r="C702" s="79"/>
      <c r="D702" s="79"/>
    </row>
    <row r="703" spans="1:4" ht="13.2">
      <c r="A703" s="33"/>
      <c r="B703" s="33"/>
      <c r="C703" s="79"/>
      <c r="D703" s="79"/>
    </row>
    <row r="704" spans="1:4" ht="13.2">
      <c r="A704" s="33"/>
      <c r="B704" s="33"/>
      <c r="C704" s="79"/>
      <c r="D704" s="79"/>
    </row>
    <row r="705" spans="1:4" ht="13.2">
      <c r="A705" s="33"/>
      <c r="B705" s="33"/>
      <c r="C705" s="79"/>
      <c r="D705" s="79"/>
    </row>
    <row r="706" spans="1:4" ht="13.2">
      <c r="A706" s="33"/>
      <c r="B706" s="33"/>
      <c r="C706" s="79"/>
      <c r="D706" s="79"/>
    </row>
    <row r="707" spans="1:4" ht="13.2">
      <c r="A707" s="33"/>
      <c r="B707" s="33"/>
      <c r="C707" s="79"/>
      <c r="D707" s="79"/>
    </row>
    <row r="708" spans="1:4" ht="13.2">
      <c r="A708" s="33"/>
      <c r="B708" s="33"/>
      <c r="C708" s="79"/>
      <c r="D708" s="79"/>
    </row>
    <row r="709" spans="1:4" ht="13.2">
      <c r="A709" s="33"/>
      <c r="B709" s="33"/>
      <c r="C709" s="79"/>
      <c r="D709" s="79"/>
    </row>
    <row r="710" spans="1:4" ht="13.2">
      <c r="A710" s="33"/>
      <c r="B710" s="33"/>
      <c r="C710" s="79"/>
      <c r="D710" s="79"/>
    </row>
    <row r="711" spans="1:4" ht="13.2">
      <c r="A711" s="33"/>
      <c r="B711" s="33"/>
      <c r="C711" s="79"/>
      <c r="D711" s="79"/>
    </row>
    <row r="712" spans="1:4" ht="13.2">
      <c r="A712" s="33"/>
      <c r="B712" s="33"/>
      <c r="C712" s="79"/>
      <c r="D712" s="79"/>
    </row>
    <row r="713" spans="1:4" ht="13.2">
      <c r="A713" s="33"/>
      <c r="B713" s="33"/>
      <c r="C713" s="79"/>
      <c r="D713" s="79"/>
    </row>
    <row r="714" spans="1:4" ht="13.2">
      <c r="A714" s="33"/>
      <c r="B714" s="33"/>
      <c r="C714" s="79"/>
      <c r="D714" s="79"/>
    </row>
    <row r="715" spans="1:4" ht="13.2">
      <c r="A715" s="33"/>
      <c r="B715" s="33"/>
      <c r="C715" s="79"/>
      <c r="D715" s="79"/>
    </row>
    <row r="716" spans="1:4" ht="13.2">
      <c r="A716" s="33"/>
      <c r="B716" s="33"/>
      <c r="C716" s="79"/>
      <c r="D716" s="79"/>
    </row>
    <row r="717" spans="1:4" ht="13.2">
      <c r="A717" s="33"/>
      <c r="B717" s="33"/>
      <c r="C717" s="79"/>
      <c r="D717" s="79"/>
    </row>
    <row r="718" spans="1:4" ht="13.2">
      <c r="A718" s="33"/>
      <c r="B718" s="33"/>
      <c r="C718" s="79"/>
      <c r="D718" s="79"/>
    </row>
    <row r="719" spans="1:4" ht="13.2">
      <c r="A719" s="33"/>
      <c r="B719" s="33"/>
      <c r="C719" s="79"/>
      <c r="D719" s="79"/>
    </row>
    <row r="720" spans="1:4" ht="13.2">
      <c r="A720" s="33"/>
      <c r="B720" s="33"/>
      <c r="C720" s="79"/>
      <c r="D720" s="79"/>
    </row>
    <row r="721" spans="1:4" ht="13.2">
      <c r="A721" s="33"/>
      <c r="B721" s="33"/>
      <c r="C721" s="79"/>
      <c r="D721" s="79"/>
    </row>
    <row r="722" spans="1:4" ht="13.2">
      <c r="A722" s="33"/>
      <c r="B722" s="33"/>
      <c r="C722" s="79"/>
      <c r="D722" s="79"/>
    </row>
    <row r="723" spans="1:4" ht="13.2">
      <c r="A723" s="33"/>
      <c r="B723" s="33"/>
      <c r="C723" s="79"/>
      <c r="D723" s="79"/>
    </row>
    <row r="724" spans="1:4" ht="13.2">
      <c r="A724" s="33"/>
      <c r="B724" s="33"/>
      <c r="C724" s="79"/>
      <c r="D724" s="79"/>
    </row>
    <row r="725" spans="1:4" ht="13.2">
      <c r="A725" s="33"/>
      <c r="B725" s="33"/>
      <c r="C725" s="79"/>
      <c r="D725" s="79"/>
    </row>
    <row r="726" spans="1:4" ht="13.2">
      <c r="A726" s="33"/>
      <c r="B726" s="33"/>
      <c r="C726" s="79"/>
      <c r="D726" s="79"/>
    </row>
    <row r="727" spans="1:4" ht="13.2">
      <c r="A727" s="33"/>
      <c r="B727" s="33"/>
      <c r="C727" s="79"/>
      <c r="D727" s="79"/>
    </row>
    <row r="728" spans="1:4" ht="13.2">
      <c r="A728" s="33"/>
      <c r="B728" s="33"/>
      <c r="C728" s="79"/>
      <c r="D728" s="79"/>
    </row>
    <row r="729" spans="1:4" ht="13.2">
      <c r="A729" s="33"/>
      <c r="B729" s="33"/>
      <c r="C729" s="79"/>
      <c r="D729" s="79"/>
    </row>
    <row r="730" spans="1:4" ht="13.2">
      <c r="A730" s="33"/>
      <c r="B730" s="33"/>
      <c r="C730" s="79"/>
      <c r="D730" s="79"/>
    </row>
    <row r="731" spans="1:4" ht="13.2">
      <c r="A731" s="33"/>
      <c r="B731" s="33"/>
      <c r="C731" s="79"/>
      <c r="D731" s="79"/>
    </row>
    <row r="732" spans="1:4" ht="13.2">
      <c r="A732" s="33"/>
      <c r="B732" s="33"/>
      <c r="C732" s="79"/>
      <c r="D732" s="79"/>
    </row>
    <row r="733" spans="1:4" ht="13.2">
      <c r="A733" s="33"/>
      <c r="B733" s="33"/>
      <c r="C733" s="79"/>
      <c r="D733" s="79"/>
    </row>
    <row r="734" spans="1:4" ht="13.2">
      <c r="A734" s="33"/>
      <c r="B734" s="33"/>
      <c r="C734" s="79"/>
      <c r="D734" s="79"/>
    </row>
    <row r="735" spans="1:4" ht="13.2">
      <c r="A735" s="33"/>
      <c r="B735" s="33"/>
      <c r="C735" s="79"/>
      <c r="D735" s="79"/>
    </row>
    <row r="736" spans="1:4" ht="13.2">
      <c r="A736" s="33"/>
      <c r="B736" s="33"/>
      <c r="C736" s="79"/>
      <c r="D736" s="79"/>
    </row>
    <row r="737" spans="1:4" ht="13.2">
      <c r="A737" s="33"/>
      <c r="B737" s="33"/>
      <c r="C737" s="79"/>
      <c r="D737" s="79"/>
    </row>
    <row r="738" spans="1:4" ht="13.2">
      <c r="A738" s="33"/>
      <c r="B738" s="33"/>
      <c r="C738" s="79"/>
      <c r="D738" s="79"/>
    </row>
    <row r="739" spans="1:4" ht="13.2">
      <c r="A739" s="33"/>
      <c r="B739" s="33"/>
      <c r="C739" s="79"/>
      <c r="D739" s="79"/>
    </row>
    <row r="740" spans="1:4" ht="13.2">
      <c r="A740" s="33"/>
      <c r="B740" s="33"/>
      <c r="C740" s="79"/>
      <c r="D740" s="79"/>
    </row>
    <row r="741" spans="1:4" ht="13.2">
      <c r="A741" s="33"/>
      <c r="B741" s="33"/>
      <c r="C741" s="79"/>
      <c r="D741" s="79"/>
    </row>
    <row r="742" spans="1:4" ht="13.2">
      <c r="A742" s="33"/>
      <c r="B742" s="33"/>
      <c r="C742" s="79"/>
      <c r="D742" s="79"/>
    </row>
    <row r="743" spans="1:4" ht="13.2">
      <c r="A743" s="33"/>
      <c r="B743" s="33"/>
      <c r="C743" s="79"/>
      <c r="D743" s="79"/>
    </row>
    <row r="744" spans="1:4" ht="13.2">
      <c r="A744" s="33"/>
      <c r="B744" s="33"/>
      <c r="C744" s="79"/>
      <c r="D744" s="79"/>
    </row>
    <row r="745" spans="1:4" ht="13.2">
      <c r="A745" s="33"/>
      <c r="B745" s="33"/>
      <c r="C745" s="79"/>
      <c r="D745" s="79"/>
    </row>
    <row r="746" spans="1:4" ht="13.2">
      <c r="A746" s="33"/>
      <c r="B746" s="33"/>
      <c r="C746" s="79"/>
      <c r="D746" s="79"/>
    </row>
    <row r="747" spans="1:4" ht="13.2">
      <c r="A747" s="33"/>
      <c r="B747" s="33"/>
      <c r="C747" s="79"/>
      <c r="D747" s="79"/>
    </row>
    <row r="748" spans="1:4" ht="13.2">
      <c r="A748" s="33"/>
      <c r="B748" s="33"/>
      <c r="C748" s="79"/>
      <c r="D748" s="79"/>
    </row>
    <row r="749" spans="1:4" ht="13.2">
      <c r="A749" s="33"/>
      <c r="B749" s="33"/>
      <c r="C749" s="79"/>
      <c r="D749" s="79"/>
    </row>
    <row r="750" spans="1:4" ht="13.2">
      <c r="A750" s="33"/>
      <c r="B750" s="33"/>
      <c r="C750" s="79"/>
      <c r="D750" s="79"/>
    </row>
    <row r="751" spans="1:4" ht="13.2">
      <c r="A751" s="33"/>
      <c r="B751" s="33"/>
      <c r="C751" s="79"/>
      <c r="D751" s="79"/>
    </row>
    <row r="752" spans="1:4" ht="13.2">
      <c r="A752" s="33"/>
      <c r="B752" s="33"/>
      <c r="C752" s="79"/>
      <c r="D752" s="79"/>
    </row>
    <row r="753" spans="1:4" ht="13.2">
      <c r="A753" s="33"/>
      <c r="B753" s="33"/>
      <c r="C753" s="79"/>
      <c r="D753" s="79"/>
    </row>
    <row r="754" spans="1:4" ht="13.2">
      <c r="A754" s="33"/>
      <c r="B754" s="33"/>
      <c r="C754" s="79"/>
      <c r="D754" s="79"/>
    </row>
    <row r="755" spans="1:4" ht="13.2">
      <c r="A755" s="33"/>
      <c r="B755" s="33"/>
      <c r="C755" s="79"/>
      <c r="D755" s="79"/>
    </row>
    <row r="756" spans="1:4" ht="13.2">
      <c r="A756" s="33"/>
      <c r="B756" s="33"/>
      <c r="C756" s="79"/>
      <c r="D756" s="79"/>
    </row>
    <row r="757" spans="1:4" ht="13.2">
      <c r="A757" s="33"/>
      <c r="B757" s="33"/>
      <c r="C757" s="79"/>
      <c r="D757" s="79"/>
    </row>
    <row r="758" spans="1:4" ht="13.2">
      <c r="A758" s="33"/>
      <c r="B758" s="33"/>
      <c r="C758" s="79"/>
      <c r="D758" s="79"/>
    </row>
    <row r="759" spans="1:4" ht="13.2">
      <c r="A759" s="33"/>
      <c r="B759" s="33"/>
      <c r="C759" s="79"/>
      <c r="D759" s="79"/>
    </row>
    <row r="760" spans="1:4" ht="13.2">
      <c r="A760" s="33"/>
      <c r="B760" s="33"/>
      <c r="C760" s="79"/>
      <c r="D760" s="79"/>
    </row>
    <row r="761" spans="1:4" ht="13.2">
      <c r="A761" s="33"/>
      <c r="B761" s="33"/>
      <c r="C761" s="79"/>
      <c r="D761" s="79"/>
    </row>
    <row r="762" spans="1:4" ht="13.2">
      <c r="A762" s="33"/>
      <c r="B762" s="33"/>
      <c r="C762" s="79"/>
      <c r="D762" s="79"/>
    </row>
    <row r="763" spans="1:4" ht="13.2">
      <c r="A763" s="33"/>
      <c r="B763" s="33"/>
      <c r="C763" s="79"/>
      <c r="D763" s="79"/>
    </row>
    <row r="764" spans="1:4" ht="13.2">
      <c r="A764" s="33"/>
      <c r="B764" s="33"/>
      <c r="C764" s="79"/>
      <c r="D764" s="79"/>
    </row>
    <row r="765" spans="1:4" ht="13.2">
      <c r="A765" s="33"/>
      <c r="B765" s="33"/>
      <c r="C765" s="79"/>
      <c r="D765" s="79"/>
    </row>
    <row r="766" spans="1:4" ht="13.2">
      <c r="A766" s="33"/>
      <c r="B766" s="33"/>
      <c r="C766" s="79"/>
      <c r="D766" s="79"/>
    </row>
    <row r="767" spans="1:4" ht="13.2">
      <c r="A767" s="33"/>
      <c r="B767" s="33"/>
      <c r="C767" s="79"/>
      <c r="D767" s="79"/>
    </row>
    <row r="768" spans="1:4" ht="13.2">
      <c r="A768" s="33"/>
      <c r="B768" s="33"/>
      <c r="C768" s="79"/>
      <c r="D768" s="79"/>
    </row>
    <row r="769" spans="1:4" ht="13.2">
      <c r="A769" s="33"/>
      <c r="B769" s="33"/>
      <c r="C769" s="79"/>
      <c r="D769" s="79"/>
    </row>
    <row r="770" spans="1:4" ht="13.2">
      <c r="A770" s="33"/>
      <c r="B770" s="33"/>
      <c r="C770" s="79"/>
      <c r="D770" s="79"/>
    </row>
    <row r="771" spans="1:4" ht="13.2">
      <c r="A771" s="33"/>
      <c r="B771" s="33"/>
      <c r="C771" s="79"/>
      <c r="D771" s="79"/>
    </row>
    <row r="772" spans="1:4" ht="13.2">
      <c r="A772" s="33"/>
      <c r="B772" s="33"/>
      <c r="C772" s="79"/>
      <c r="D772" s="79"/>
    </row>
    <row r="773" spans="1:4" ht="13.2">
      <c r="A773" s="33"/>
      <c r="B773" s="33"/>
      <c r="C773" s="79"/>
      <c r="D773" s="79"/>
    </row>
    <row r="774" spans="1:4" ht="13.2">
      <c r="A774" s="33"/>
      <c r="B774" s="33"/>
      <c r="C774" s="79"/>
      <c r="D774" s="79"/>
    </row>
    <row r="775" spans="1:4" ht="13.2">
      <c r="A775" s="33"/>
      <c r="B775" s="33"/>
      <c r="C775" s="79"/>
      <c r="D775" s="79"/>
    </row>
    <row r="776" spans="1:4" ht="13.2">
      <c r="A776" s="33"/>
      <c r="B776" s="33"/>
      <c r="C776" s="79"/>
      <c r="D776" s="79"/>
    </row>
    <row r="777" spans="1:4" ht="13.2">
      <c r="A777" s="33"/>
      <c r="B777" s="33"/>
      <c r="C777" s="79"/>
      <c r="D777" s="79"/>
    </row>
    <row r="778" spans="1:4" ht="13.2">
      <c r="A778" s="33"/>
      <c r="B778" s="33"/>
      <c r="C778" s="79"/>
      <c r="D778" s="79"/>
    </row>
    <row r="779" spans="1:4" ht="13.2">
      <c r="A779" s="33"/>
      <c r="B779" s="33"/>
      <c r="C779" s="79"/>
      <c r="D779" s="79"/>
    </row>
    <row r="780" spans="1:4" ht="13.2">
      <c r="A780" s="33"/>
      <c r="B780" s="33"/>
      <c r="C780" s="79"/>
      <c r="D780" s="79"/>
    </row>
    <row r="781" spans="1:4" ht="13.2">
      <c r="A781" s="33"/>
      <c r="B781" s="33"/>
      <c r="C781" s="79"/>
      <c r="D781" s="79"/>
    </row>
    <row r="782" spans="1:4" ht="13.2">
      <c r="A782" s="33"/>
      <c r="B782" s="33"/>
      <c r="C782" s="79"/>
      <c r="D782" s="79"/>
    </row>
    <row r="783" spans="1:4" ht="13.2">
      <c r="A783" s="33"/>
      <c r="B783" s="33"/>
      <c r="C783" s="79"/>
      <c r="D783" s="79"/>
    </row>
    <row r="784" spans="1:4" ht="13.2">
      <c r="A784" s="33"/>
      <c r="B784" s="33"/>
      <c r="C784" s="79"/>
      <c r="D784" s="79"/>
    </row>
    <row r="785" spans="1:4" ht="13.2">
      <c r="A785" s="33"/>
      <c r="B785" s="33"/>
      <c r="C785" s="79"/>
      <c r="D785" s="79"/>
    </row>
    <row r="786" spans="1:4" ht="13.2">
      <c r="A786" s="33"/>
      <c r="B786" s="33"/>
      <c r="C786" s="79"/>
      <c r="D786" s="79"/>
    </row>
    <row r="787" spans="1:4" ht="13.2">
      <c r="A787" s="33"/>
      <c r="B787" s="33"/>
      <c r="C787" s="79"/>
      <c r="D787" s="79"/>
    </row>
    <row r="788" spans="1:4" ht="13.2">
      <c r="A788" s="33"/>
      <c r="B788" s="33"/>
      <c r="C788" s="79"/>
      <c r="D788" s="79"/>
    </row>
    <row r="789" spans="1:4" ht="13.2">
      <c r="A789" s="33"/>
      <c r="B789" s="33"/>
      <c r="C789" s="79"/>
      <c r="D789" s="79"/>
    </row>
    <row r="790" spans="1:4" ht="13.2">
      <c r="A790" s="33"/>
      <c r="B790" s="33"/>
      <c r="C790" s="79"/>
      <c r="D790" s="79"/>
    </row>
    <row r="791" spans="1:4" ht="13.2">
      <c r="A791" s="33"/>
      <c r="B791" s="33"/>
      <c r="C791" s="79"/>
      <c r="D791" s="79"/>
    </row>
    <row r="792" spans="1:4" ht="13.2">
      <c r="A792" s="33"/>
      <c r="B792" s="33"/>
      <c r="C792" s="79"/>
      <c r="D792" s="79"/>
    </row>
    <row r="793" spans="1:4" ht="13.2">
      <c r="A793" s="33"/>
      <c r="B793" s="33"/>
      <c r="C793" s="79"/>
      <c r="D793" s="79"/>
    </row>
    <row r="794" spans="1:4" ht="13.2">
      <c r="A794" s="33"/>
      <c r="B794" s="33"/>
      <c r="C794" s="79"/>
      <c r="D794" s="79"/>
    </row>
    <row r="795" spans="1:4" ht="13.2">
      <c r="A795" s="33"/>
      <c r="B795" s="33"/>
      <c r="C795" s="79"/>
      <c r="D795" s="79"/>
    </row>
    <row r="796" spans="1:4" ht="13.2">
      <c r="A796" s="33"/>
      <c r="B796" s="33"/>
      <c r="C796" s="79"/>
      <c r="D796" s="79"/>
    </row>
    <row r="797" spans="1:4" ht="13.2">
      <c r="A797" s="33"/>
      <c r="B797" s="33"/>
      <c r="C797" s="79"/>
      <c r="D797" s="79"/>
    </row>
    <row r="798" spans="1:4" ht="13.2">
      <c r="A798" s="33"/>
      <c r="B798" s="33"/>
      <c r="C798" s="79"/>
      <c r="D798" s="79"/>
    </row>
    <row r="799" spans="1:4" ht="13.2">
      <c r="A799" s="33"/>
      <c r="B799" s="33"/>
      <c r="C799" s="79"/>
      <c r="D799" s="79"/>
    </row>
    <row r="800" spans="1:4" ht="13.2">
      <c r="A800" s="33"/>
      <c r="B800" s="33"/>
      <c r="C800" s="79"/>
      <c r="D800" s="79"/>
    </row>
    <row r="801" spans="1:4" ht="13.2">
      <c r="A801" s="33"/>
      <c r="B801" s="33"/>
      <c r="C801" s="79"/>
      <c r="D801" s="79"/>
    </row>
    <row r="802" spans="1:4" ht="13.2">
      <c r="A802" s="33"/>
      <c r="B802" s="33"/>
      <c r="C802" s="79"/>
      <c r="D802" s="79"/>
    </row>
    <row r="803" spans="1:4" ht="13.2">
      <c r="A803" s="33"/>
      <c r="B803" s="33"/>
      <c r="C803" s="79"/>
      <c r="D803" s="79"/>
    </row>
    <row r="804" spans="1:4" ht="13.2">
      <c r="A804" s="33"/>
      <c r="B804" s="33"/>
      <c r="C804" s="79"/>
      <c r="D804" s="79"/>
    </row>
    <row r="805" spans="1:4" ht="13.2">
      <c r="A805" s="33"/>
      <c r="B805" s="33"/>
      <c r="C805" s="79"/>
      <c r="D805" s="79"/>
    </row>
    <row r="806" spans="1:4" ht="13.2">
      <c r="A806" s="33"/>
      <c r="B806" s="33"/>
      <c r="C806" s="79"/>
      <c r="D806" s="79"/>
    </row>
    <row r="807" spans="1:4" ht="13.2">
      <c r="A807" s="33"/>
      <c r="B807" s="33"/>
      <c r="C807" s="79"/>
      <c r="D807" s="79"/>
    </row>
    <row r="808" spans="1:4" ht="13.2">
      <c r="A808" s="33"/>
      <c r="B808" s="33"/>
      <c r="C808" s="79"/>
      <c r="D808" s="79"/>
    </row>
    <row r="809" spans="1:4" ht="13.2">
      <c r="A809" s="33"/>
      <c r="B809" s="33"/>
      <c r="C809" s="79"/>
      <c r="D809" s="79"/>
    </row>
    <row r="810" spans="1:4" ht="13.2">
      <c r="A810" s="33"/>
      <c r="B810" s="33"/>
      <c r="C810" s="79"/>
      <c r="D810" s="79"/>
    </row>
    <row r="811" spans="1:4" ht="13.2">
      <c r="A811" s="33"/>
      <c r="B811" s="33"/>
      <c r="C811" s="79"/>
      <c r="D811" s="79"/>
    </row>
    <row r="812" spans="1:4" ht="13.2">
      <c r="A812" s="33"/>
      <c r="B812" s="33"/>
      <c r="C812" s="79"/>
      <c r="D812" s="79"/>
    </row>
    <row r="813" spans="1:4" ht="13.2">
      <c r="A813" s="33"/>
      <c r="B813" s="33"/>
      <c r="C813" s="79"/>
      <c r="D813" s="79"/>
    </row>
    <row r="814" spans="1:4" ht="13.2">
      <c r="A814" s="33"/>
      <c r="B814" s="33"/>
      <c r="C814" s="79"/>
      <c r="D814" s="79"/>
    </row>
    <row r="815" spans="1:4" ht="13.2">
      <c r="A815" s="33"/>
      <c r="B815" s="33"/>
      <c r="C815" s="79"/>
      <c r="D815" s="79"/>
    </row>
    <row r="816" spans="1:4" ht="13.2">
      <c r="A816" s="33"/>
      <c r="B816" s="33"/>
      <c r="C816" s="79"/>
      <c r="D816" s="79"/>
    </row>
    <row r="817" spans="1:4" ht="13.2">
      <c r="A817" s="33"/>
      <c r="B817" s="33"/>
      <c r="C817" s="79"/>
      <c r="D817" s="79"/>
    </row>
    <row r="818" spans="1:4" ht="13.2">
      <c r="A818" s="33"/>
      <c r="B818" s="33"/>
      <c r="C818" s="79"/>
      <c r="D818" s="79"/>
    </row>
    <row r="819" spans="1:4" ht="13.2">
      <c r="A819" s="33"/>
      <c r="B819" s="33"/>
      <c r="C819" s="79"/>
      <c r="D819" s="79"/>
    </row>
    <row r="820" spans="1:4" ht="13.2">
      <c r="A820" s="33"/>
      <c r="B820" s="33"/>
      <c r="C820" s="79"/>
      <c r="D820" s="79"/>
    </row>
    <row r="821" spans="1:4" ht="13.2">
      <c r="A821" s="33"/>
      <c r="B821" s="33"/>
      <c r="C821" s="79"/>
      <c r="D821" s="79"/>
    </row>
    <row r="822" spans="1:4" ht="13.2">
      <c r="A822" s="33"/>
      <c r="B822" s="33"/>
      <c r="C822" s="79"/>
      <c r="D822" s="79"/>
    </row>
    <row r="823" spans="1:4" ht="13.2">
      <c r="A823" s="33"/>
      <c r="B823" s="33"/>
      <c r="C823" s="79"/>
      <c r="D823" s="79"/>
    </row>
    <row r="824" spans="1:4" ht="13.2">
      <c r="A824" s="33"/>
      <c r="B824" s="33"/>
      <c r="C824" s="79"/>
      <c r="D824" s="79"/>
    </row>
    <row r="825" spans="1:4" ht="13.2">
      <c r="A825" s="33"/>
      <c r="B825" s="33"/>
      <c r="C825" s="79"/>
      <c r="D825" s="79"/>
    </row>
    <row r="826" spans="1:4" ht="13.2">
      <c r="A826" s="33"/>
      <c r="B826" s="33"/>
      <c r="C826" s="79"/>
      <c r="D826" s="79"/>
    </row>
    <row r="827" spans="1:4" ht="13.2">
      <c r="A827" s="33"/>
      <c r="B827" s="33"/>
      <c r="C827" s="79"/>
      <c r="D827" s="79"/>
    </row>
    <row r="828" spans="1:4" ht="13.2">
      <c r="A828" s="33"/>
      <c r="B828" s="33"/>
      <c r="C828" s="79"/>
      <c r="D828" s="79"/>
    </row>
    <row r="829" spans="1:4" ht="13.2">
      <c r="A829" s="33"/>
      <c r="B829" s="33"/>
      <c r="C829" s="79"/>
      <c r="D829" s="79"/>
    </row>
    <row r="830" spans="1:4" ht="13.2">
      <c r="A830" s="33"/>
      <c r="B830" s="33"/>
      <c r="C830" s="79"/>
      <c r="D830" s="79"/>
    </row>
    <row r="831" spans="1:4" ht="13.2">
      <c r="A831" s="33"/>
      <c r="B831" s="33"/>
      <c r="C831" s="79"/>
      <c r="D831" s="79"/>
    </row>
    <row r="832" spans="1:4" ht="13.2">
      <c r="A832" s="33"/>
      <c r="B832" s="33"/>
      <c r="C832" s="79"/>
      <c r="D832" s="79"/>
    </row>
    <row r="833" spans="1:4" ht="13.2">
      <c r="A833" s="33"/>
      <c r="B833" s="33"/>
      <c r="C833" s="79"/>
      <c r="D833" s="79"/>
    </row>
    <row r="834" spans="1:4" ht="13.2">
      <c r="A834" s="33"/>
      <c r="B834" s="33"/>
      <c r="C834" s="79"/>
      <c r="D834" s="79"/>
    </row>
    <row r="835" spans="1:4" ht="13.2">
      <c r="A835" s="33"/>
      <c r="B835" s="33"/>
      <c r="C835" s="79"/>
      <c r="D835" s="79"/>
    </row>
    <row r="836" spans="1:4" ht="13.2">
      <c r="A836" s="33"/>
      <c r="B836" s="33"/>
      <c r="C836" s="79"/>
      <c r="D836" s="79"/>
    </row>
    <row r="837" spans="1:4" ht="13.2">
      <c r="A837" s="33"/>
      <c r="B837" s="33"/>
      <c r="C837" s="79"/>
      <c r="D837" s="79"/>
    </row>
    <row r="838" spans="1:4" ht="13.2">
      <c r="A838" s="33"/>
      <c r="B838" s="33"/>
      <c r="C838" s="79"/>
      <c r="D838" s="79"/>
    </row>
    <row r="839" spans="1:4" ht="13.2">
      <c r="A839" s="33"/>
      <c r="B839" s="33"/>
      <c r="C839" s="79"/>
      <c r="D839" s="79"/>
    </row>
    <row r="840" spans="1:4" ht="13.2">
      <c r="A840" s="33"/>
      <c r="B840" s="33"/>
      <c r="C840" s="79"/>
      <c r="D840" s="79"/>
    </row>
    <row r="841" spans="1:4" ht="13.2">
      <c r="A841" s="33"/>
      <c r="B841" s="33"/>
      <c r="C841" s="79"/>
      <c r="D841" s="79"/>
    </row>
    <row r="842" spans="1:4" ht="13.2">
      <c r="A842" s="33"/>
      <c r="B842" s="33"/>
      <c r="C842" s="79"/>
      <c r="D842" s="79"/>
    </row>
    <row r="843" spans="1:4" ht="13.2">
      <c r="A843" s="33"/>
      <c r="B843" s="33"/>
      <c r="C843" s="79"/>
      <c r="D843" s="79"/>
    </row>
    <row r="844" spans="1:4" ht="13.2">
      <c r="A844" s="33"/>
      <c r="B844" s="33"/>
      <c r="C844" s="79"/>
      <c r="D844" s="79"/>
    </row>
    <row r="845" spans="1:4" ht="13.2">
      <c r="A845" s="33"/>
      <c r="B845" s="33"/>
      <c r="C845" s="79"/>
      <c r="D845" s="79"/>
    </row>
    <row r="846" spans="1:4" ht="13.2">
      <c r="A846" s="33"/>
      <c r="B846" s="33"/>
      <c r="C846" s="79"/>
      <c r="D846" s="79"/>
    </row>
    <row r="847" spans="1:4" ht="13.2">
      <c r="A847" s="33"/>
      <c r="B847" s="33"/>
      <c r="C847" s="79"/>
      <c r="D847" s="79"/>
    </row>
    <row r="848" spans="1:4" ht="13.2">
      <c r="A848" s="33"/>
      <c r="B848" s="33"/>
      <c r="C848" s="79"/>
      <c r="D848" s="79"/>
    </row>
    <row r="849" spans="1:4" ht="13.2">
      <c r="A849" s="33"/>
      <c r="B849" s="33"/>
      <c r="C849" s="79"/>
      <c r="D849" s="79"/>
    </row>
    <row r="850" spans="1:4" ht="13.2">
      <c r="A850" s="33"/>
      <c r="B850" s="33"/>
      <c r="C850" s="79"/>
      <c r="D850" s="79"/>
    </row>
    <row r="851" spans="1:4" ht="13.2">
      <c r="A851" s="33"/>
      <c r="B851" s="33"/>
      <c r="C851" s="79"/>
      <c r="D851" s="79"/>
    </row>
    <row r="852" spans="1:4" ht="13.2">
      <c r="A852" s="33"/>
      <c r="B852" s="33"/>
      <c r="C852" s="79"/>
      <c r="D852" s="79"/>
    </row>
    <row r="853" spans="1:4" ht="13.2">
      <c r="A853" s="33"/>
      <c r="B853" s="33"/>
      <c r="C853" s="79"/>
      <c r="D853" s="79"/>
    </row>
    <row r="854" spans="1:4" ht="13.2">
      <c r="A854" s="33"/>
      <c r="B854" s="33"/>
      <c r="C854" s="79"/>
      <c r="D854" s="79"/>
    </row>
    <row r="855" spans="1:4" ht="13.2">
      <c r="A855" s="33"/>
      <c r="B855" s="33"/>
      <c r="C855" s="79"/>
      <c r="D855" s="79"/>
    </row>
    <row r="856" spans="1:4" ht="13.2">
      <c r="A856" s="33"/>
      <c r="B856" s="33"/>
      <c r="C856" s="79"/>
      <c r="D856" s="79"/>
    </row>
    <row r="857" spans="1:4" ht="13.2">
      <c r="A857" s="33"/>
      <c r="B857" s="33"/>
      <c r="C857" s="79"/>
      <c r="D857" s="79"/>
    </row>
    <row r="858" spans="1:4" ht="13.2">
      <c r="A858" s="33"/>
      <c r="B858" s="33"/>
      <c r="C858" s="79"/>
      <c r="D858" s="79"/>
    </row>
    <row r="859" spans="1:4" ht="13.2">
      <c r="A859" s="33"/>
      <c r="B859" s="33"/>
      <c r="C859" s="79"/>
      <c r="D859" s="79"/>
    </row>
    <row r="860" spans="1:4" ht="13.2">
      <c r="A860" s="33"/>
      <c r="B860" s="33"/>
      <c r="C860" s="79"/>
      <c r="D860" s="79"/>
    </row>
    <row r="861" spans="1:4" ht="13.2">
      <c r="A861" s="33"/>
      <c r="B861" s="33"/>
      <c r="C861" s="79"/>
      <c r="D861" s="79"/>
    </row>
    <row r="862" spans="1:4" ht="13.2">
      <c r="A862" s="33"/>
      <c r="B862" s="33"/>
      <c r="C862" s="79"/>
      <c r="D862" s="79"/>
    </row>
    <row r="863" spans="1:4" ht="13.2">
      <c r="A863" s="33"/>
      <c r="B863" s="33"/>
      <c r="C863" s="79"/>
      <c r="D863" s="79"/>
    </row>
    <row r="864" spans="1:4" ht="13.2">
      <c r="A864" s="33"/>
      <c r="B864" s="33"/>
      <c r="C864" s="79"/>
      <c r="D864" s="79"/>
    </row>
    <row r="865" spans="1:4" ht="13.2">
      <c r="A865" s="33"/>
      <c r="B865" s="33"/>
      <c r="C865" s="79"/>
      <c r="D865" s="79"/>
    </row>
    <row r="866" spans="1:4" ht="13.2">
      <c r="A866" s="33"/>
      <c r="B866" s="33"/>
      <c r="C866" s="79"/>
      <c r="D866" s="79"/>
    </row>
    <row r="867" spans="1:4" ht="13.2">
      <c r="A867" s="33"/>
      <c r="B867" s="33"/>
      <c r="C867" s="79"/>
      <c r="D867" s="79"/>
    </row>
    <row r="868" spans="1:4" ht="13.2">
      <c r="A868" s="33"/>
      <c r="B868" s="33"/>
      <c r="C868" s="79"/>
      <c r="D868" s="79"/>
    </row>
    <row r="869" spans="1:4" ht="13.2">
      <c r="A869" s="33"/>
      <c r="B869" s="33"/>
      <c r="C869" s="79"/>
      <c r="D869" s="79"/>
    </row>
    <row r="870" spans="1:4" ht="13.2">
      <c r="A870" s="33"/>
      <c r="B870" s="33"/>
      <c r="C870" s="79"/>
      <c r="D870" s="79"/>
    </row>
    <row r="871" spans="1:4" ht="13.2">
      <c r="A871" s="33"/>
      <c r="B871" s="33"/>
      <c r="C871" s="79"/>
      <c r="D871" s="79"/>
    </row>
    <row r="872" spans="1:4" ht="13.2">
      <c r="A872" s="33"/>
      <c r="B872" s="33"/>
      <c r="C872" s="79"/>
      <c r="D872" s="79"/>
    </row>
    <row r="873" spans="1:4" ht="13.2">
      <c r="A873" s="33"/>
      <c r="B873" s="33"/>
      <c r="C873" s="79"/>
      <c r="D873" s="79"/>
    </row>
    <row r="874" spans="1:4" ht="13.2">
      <c r="A874" s="33"/>
      <c r="B874" s="33"/>
      <c r="C874" s="79"/>
      <c r="D874" s="79"/>
    </row>
    <row r="875" spans="1:4" ht="13.2">
      <c r="A875" s="33"/>
      <c r="B875" s="33"/>
      <c r="C875" s="79"/>
      <c r="D875" s="79"/>
    </row>
    <row r="876" spans="1:4" ht="13.2">
      <c r="A876" s="33"/>
      <c r="B876" s="33"/>
      <c r="C876" s="79"/>
      <c r="D876" s="79"/>
    </row>
    <row r="877" spans="1:4" ht="13.2">
      <c r="A877" s="33"/>
      <c r="B877" s="33"/>
      <c r="C877" s="79"/>
      <c r="D877" s="79"/>
    </row>
    <row r="878" spans="1:4" ht="13.2">
      <c r="A878" s="33"/>
      <c r="B878" s="33"/>
      <c r="C878" s="79"/>
      <c r="D878" s="79"/>
    </row>
    <row r="879" spans="1:4" ht="13.2">
      <c r="A879" s="33"/>
      <c r="B879" s="33"/>
      <c r="C879" s="79"/>
      <c r="D879" s="79"/>
    </row>
    <row r="880" spans="1:4" ht="13.2">
      <c r="A880" s="33"/>
      <c r="B880" s="33"/>
      <c r="C880" s="79"/>
      <c r="D880" s="79"/>
    </row>
    <row r="881" spans="1:4" ht="13.2">
      <c r="A881" s="33"/>
      <c r="B881" s="33"/>
      <c r="C881" s="79"/>
      <c r="D881" s="79"/>
    </row>
    <row r="882" spans="1:4" ht="13.2">
      <c r="A882" s="33"/>
      <c r="B882" s="33"/>
      <c r="C882" s="79"/>
      <c r="D882" s="79"/>
    </row>
    <row r="883" spans="1:4" ht="13.2">
      <c r="A883" s="33"/>
      <c r="B883" s="33"/>
      <c r="C883" s="79"/>
      <c r="D883" s="79"/>
    </row>
    <row r="884" spans="1:4" ht="13.2">
      <c r="A884" s="33"/>
      <c r="B884" s="33"/>
      <c r="C884" s="79"/>
      <c r="D884" s="79"/>
    </row>
    <row r="885" spans="1:4" ht="13.2">
      <c r="A885" s="33"/>
      <c r="B885" s="33"/>
      <c r="C885" s="79"/>
      <c r="D885" s="79"/>
    </row>
    <row r="886" spans="1:4" ht="13.2">
      <c r="A886" s="33"/>
      <c r="B886" s="33"/>
      <c r="C886" s="79"/>
      <c r="D886" s="79"/>
    </row>
    <row r="887" spans="1:4" ht="13.2">
      <c r="A887" s="33"/>
      <c r="B887" s="33"/>
      <c r="C887" s="79"/>
      <c r="D887" s="79"/>
    </row>
    <row r="888" spans="1:4" ht="13.2">
      <c r="A888" s="33"/>
      <c r="B888" s="33"/>
      <c r="C888" s="79"/>
      <c r="D888" s="79"/>
    </row>
    <row r="889" spans="1:4" ht="13.2">
      <c r="A889" s="33"/>
      <c r="B889" s="33"/>
      <c r="C889" s="79"/>
      <c r="D889" s="79"/>
    </row>
    <row r="890" spans="1:4" ht="13.2">
      <c r="A890" s="33"/>
      <c r="B890" s="33"/>
      <c r="C890" s="79"/>
      <c r="D890" s="79"/>
    </row>
    <row r="891" spans="1:4" ht="13.2">
      <c r="A891" s="33"/>
      <c r="B891" s="33"/>
      <c r="C891" s="79"/>
      <c r="D891" s="79"/>
    </row>
    <row r="892" spans="1:4" ht="13.2">
      <c r="A892" s="33"/>
      <c r="B892" s="33"/>
      <c r="C892" s="79"/>
      <c r="D892" s="79"/>
    </row>
    <row r="893" spans="1:4" ht="13.2">
      <c r="A893" s="33"/>
      <c r="B893" s="33"/>
      <c r="C893" s="79"/>
      <c r="D893" s="79"/>
    </row>
    <row r="894" spans="1:4" ht="13.2">
      <c r="A894" s="33"/>
      <c r="B894" s="33"/>
      <c r="C894" s="79"/>
      <c r="D894" s="79"/>
    </row>
    <row r="895" spans="1:4" ht="13.2">
      <c r="A895" s="33"/>
      <c r="B895" s="33"/>
      <c r="C895" s="79"/>
      <c r="D895" s="79"/>
    </row>
    <row r="896" spans="1:4" ht="13.2">
      <c r="A896" s="33"/>
      <c r="B896" s="33"/>
      <c r="C896" s="79"/>
      <c r="D896" s="79"/>
    </row>
    <row r="897" spans="1:4" ht="13.2">
      <c r="A897" s="33"/>
      <c r="B897" s="33"/>
      <c r="C897" s="79"/>
      <c r="D897" s="79"/>
    </row>
    <row r="898" spans="1:4" ht="13.2">
      <c r="A898" s="33"/>
      <c r="B898" s="33"/>
      <c r="C898" s="79"/>
      <c r="D898" s="79"/>
    </row>
    <row r="899" spans="1:4" ht="13.2">
      <c r="A899" s="33"/>
      <c r="B899" s="33"/>
      <c r="C899" s="79"/>
      <c r="D899" s="79"/>
    </row>
    <row r="900" spans="1:4" ht="13.2">
      <c r="A900" s="33"/>
      <c r="B900" s="33"/>
      <c r="C900" s="79"/>
      <c r="D900" s="79"/>
    </row>
    <row r="901" spans="1:4" ht="13.2">
      <c r="A901" s="33"/>
      <c r="B901" s="33"/>
      <c r="C901" s="79"/>
      <c r="D901" s="79"/>
    </row>
    <row r="902" spans="1:4" ht="13.2">
      <c r="A902" s="33"/>
      <c r="B902" s="33"/>
      <c r="C902" s="79"/>
      <c r="D902" s="79"/>
    </row>
    <row r="903" spans="1:4" ht="13.2">
      <c r="A903" s="33"/>
      <c r="B903" s="33"/>
      <c r="C903" s="79"/>
      <c r="D903" s="79"/>
    </row>
    <row r="904" spans="1:4" ht="13.2">
      <c r="A904" s="33"/>
      <c r="B904" s="33"/>
      <c r="C904" s="79"/>
      <c r="D904" s="79"/>
    </row>
    <row r="905" spans="1:4" ht="13.2">
      <c r="A905" s="33"/>
      <c r="B905" s="33"/>
      <c r="C905" s="79"/>
      <c r="D905" s="79"/>
    </row>
    <row r="906" spans="1:4" ht="13.2">
      <c r="A906" s="33"/>
      <c r="B906" s="33"/>
      <c r="C906" s="79"/>
      <c r="D906" s="79"/>
    </row>
    <row r="907" spans="1:4" ht="13.2">
      <c r="A907" s="33"/>
      <c r="B907" s="33"/>
      <c r="C907" s="79"/>
      <c r="D907" s="79"/>
    </row>
    <row r="908" spans="1:4" ht="13.2">
      <c r="A908" s="33"/>
      <c r="B908" s="33"/>
      <c r="C908" s="79"/>
      <c r="D908" s="79"/>
    </row>
    <row r="909" spans="1:4" ht="13.2">
      <c r="A909" s="33"/>
      <c r="B909" s="33"/>
      <c r="C909" s="79"/>
      <c r="D909" s="79"/>
    </row>
    <row r="910" spans="1:4" ht="13.2">
      <c r="A910" s="33"/>
      <c r="B910" s="33"/>
      <c r="C910" s="79"/>
      <c r="D910" s="79"/>
    </row>
    <row r="911" spans="1:4" ht="13.2">
      <c r="A911" s="33"/>
      <c r="B911" s="33"/>
      <c r="C911" s="79"/>
      <c r="D911" s="79"/>
    </row>
    <row r="912" spans="1:4" ht="13.2">
      <c r="A912" s="33"/>
      <c r="B912" s="33"/>
      <c r="C912" s="79"/>
      <c r="D912" s="79"/>
    </row>
    <row r="913" spans="1:4" ht="13.2">
      <c r="A913" s="33"/>
      <c r="B913" s="33"/>
      <c r="C913" s="79"/>
      <c r="D913" s="79"/>
    </row>
    <row r="914" spans="1:4" ht="13.2">
      <c r="A914" s="33"/>
      <c r="B914" s="33"/>
      <c r="C914" s="79"/>
      <c r="D914" s="79"/>
    </row>
    <row r="915" spans="1:4" ht="13.2">
      <c r="A915" s="33"/>
      <c r="B915" s="33"/>
      <c r="C915" s="79"/>
      <c r="D915" s="79"/>
    </row>
    <row r="916" spans="1:4" ht="13.2">
      <c r="A916" s="33"/>
      <c r="B916" s="33"/>
      <c r="C916" s="79"/>
      <c r="D916" s="79"/>
    </row>
    <row r="917" spans="1:4" ht="13.2">
      <c r="A917" s="33"/>
      <c r="B917" s="33"/>
      <c r="C917" s="79"/>
      <c r="D917" s="79"/>
    </row>
    <row r="918" spans="1:4" ht="13.2">
      <c r="A918" s="33"/>
      <c r="B918" s="33"/>
      <c r="C918" s="79"/>
      <c r="D918" s="79"/>
    </row>
    <row r="919" spans="1:4" ht="13.2">
      <c r="A919" s="33"/>
      <c r="B919" s="33"/>
      <c r="C919" s="79"/>
      <c r="D919" s="79"/>
    </row>
    <row r="920" spans="1:4" ht="13.2">
      <c r="A920" s="33"/>
      <c r="B920" s="33"/>
      <c r="C920" s="79"/>
      <c r="D920" s="79"/>
    </row>
    <row r="921" spans="1:4" ht="13.2">
      <c r="A921" s="33"/>
      <c r="B921" s="33"/>
      <c r="C921" s="79"/>
      <c r="D921" s="79"/>
    </row>
    <row r="922" spans="1:4" ht="13.2">
      <c r="A922" s="33"/>
      <c r="B922" s="33"/>
      <c r="C922" s="79"/>
      <c r="D922" s="79"/>
    </row>
    <row r="923" spans="1:4" ht="13.2">
      <c r="A923" s="33"/>
      <c r="B923" s="33"/>
      <c r="C923" s="79"/>
      <c r="D923" s="79"/>
    </row>
    <row r="924" spans="1:4" ht="13.2">
      <c r="A924" s="33"/>
      <c r="B924" s="33"/>
      <c r="C924" s="79"/>
      <c r="D924" s="79"/>
    </row>
    <row r="925" spans="1:4" ht="13.2">
      <c r="A925" s="33"/>
      <c r="B925" s="33"/>
      <c r="C925" s="79"/>
      <c r="D925" s="79"/>
    </row>
    <row r="926" spans="1:4" ht="13.2">
      <c r="A926" s="33"/>
      <c r="B926" s="33"/>
      <c r="C926" s="79"/>
      <c r="D926" s="79"/>
    </row>
    <row r="927" spans="1:4" ht="13.2">
      <c r="A927" s="33"/>
      <c r="B927" s="33"/>
      <c r="C927" s="79"/>
      <c r="D927" s="79"/>
    </row>
    <row r="928" spans="1:4" ht="13.2">
      <c r="A928" s="33"/>
      <c r="B928" s="33"/>
      <c r="C928" s="79"/>
      <c r="D928" s="79"/>
    </row>
    <row r="929" spans="1:4" ht="13.2">
      <c r="A929" s="33"/>
      <c r="B929" s="33"/>
      <c r="C929" s="79"/>
      <c r="D929" s="79"/>
    </row>
    <row r="930" spans="1:4" ht="13.2">
      <c r="A930" s="33"/>
      <c r="B930" s="33"/>
      <c r="C930" s="79"/>
      <c r="D930" s="79"/>
    </row>
    <row r="931" spans="1:4" ht="13.2">
      <c r="A931" s="33"/>
      <c r="B931" s="33"/>
      <c r="C931" s="79"/>
      <c r="D931" s="79"/>
    </row>
    <row r="932" spans="1:4" ht="13.2">
      <c r="A932" s="33"/>
      <c r="B932" s="33"/>
      <c r="C932" s="79"/>
      <c r="D932" s="79"/>
    </row>
    <row r="933" spans="1:4" ht="13.2">
      <c r="A933" s="33"/>
      <c r="B933" s="33"/>
      <c r="C933" s="79"/>
      <c r="D933" s="79"/>
    </row>
    <row r="934" spans="1:4" ht="13.2">
      <c r="A934" s="33"/>
      <c r="B934" s="33"/>
      <c r="C934" s="79"/>
      <c r="D934" s="79"/>
    </row>
    <row r="935" spans="1:4" ht="13.2">
      <c r="A935" s="33"/>
      <c r="B935" s="33"/>
      <c r="C935" s="79"/>
      <c r="D935" s="79"/>
    </row>
    <row r="936" spans="1:4" ht="13.2">
      <c r="A936" s="33"/>
      <c r="B936" s="33"/>
      <c r="C936" s="79"/>
      <c r="D936" s="79"/>
    </row>
    <row r="937" spans="1:4" ht="13.2">
      <c r="A937" s="33"/>
      <c r="B937" s="33"/>
      <c r="C937" s="79"/>
      <c r="D937" s="79"/>
    </row>
    <row r="938" spans="1:4" ht="13.2">
      <c r="A938" s="33"/>
      <c r="B938" s="33"/>
      <c r="C938" s="79"/>
      <c r="D938" s="79"/>
    </row>
    <row r="939" spans="1:4" ht="13.2">
      <c r="A939" s="33"/>
      <c r="B939" s="33"/>
      <c r="C939" s="79"/>
      <c r="D939" s="79"/>
    </row>
    <row r="940" spans="1:4" ht="13.2">
      <c r="A940" s="33"/>
      <c r="B940" s="33"/>
      <c r="C940" s="79"/>
      <c r="D940" s="79"/>
    </row>
    <row r="941" spans="1:4" ht="13.2">
      <c r="A941" s="33"/>
      <c r="B941" s="33"/>
      <c r="C941" s="79"/>
      <c r="D941" s="79"/>
    </row>
    <row r="942" spans="1:4" ht="13.2">
      <c r="A942" s="33"/>
      <c r="B942" s="33"/>
      <c r="C942" s="79"/>
      <c r="D942" s="79"/>
    </row>
    <row r="943" spans="1:4" ht="13.2">
      <c r="A943" s="33"/>
      <c r="B943" s="33"/>
      <c r="C943" s="79"/>
      <c r="D943" s="79"/>
    </row>
    <row r="944" spans="1:4" ht="13.2">
      <c r="A944" s="33"/>
      <c r="B944" s="33"/>
      <c r="C944" s="79"/>
      <c r="D944" s="79"/>
    </row>
    <row r="945" spans="1:4" ht="13.2">
      <c r="A945" s="33"/>
      <c r="B945" s="33"/>
      <c r="C945" s="79"/>
      <c r="D945" s="79"/>
    </row>
    <row r="946" spans="1:4" ht="13.2">
      <c r="A946" s="33"/>
      <c r="B946" s="33"/>
      <c r="C946" s="79"/>
      <c r="D946" s="79"/>
    </row>
    <row r="947" spans="1:4" ht="13.2">
      <c r="A947" s="33"/>
      <c r="B947" s="33"/>
      <c r="C947" s="79"/>
      <c r="D947" s="79"/>
    </row>
    <row r="948" spans="1:4" ht="13.2">
      <c r="A948" s="33"/>
      <c r="B948" s="33"/>
      <c r="C948" s="79"/>
      <c r="D948" s="79"/>
    </row>
    <row r="949" spans="1:4" ht="13.2">
      <c r="A949" s="33"/>
      <c r="B949" s="33"/>
      <c r="C949" s="79"/>
      <c r="D949" s="79"/>
    </row>
    <row r="950" spans="1:4" ht="13.2">
      <c r="A950" s="33"/>
      <c r="B950" s="33"/>
      <c r="C950" s="79"/>
      <c r="D950" s="79"/>
    </row>
    <row r="951" spans="1:4" ht="13.2">
      <c r="A951" s="33"/>
      <c r="B951" s="33"/>
      <c r="C951" s="79"/>
      <c r="D951" s="79"/>
    </row>
    <row r="952" spans="1:4" ht="13.2">
      <c r="A952" s="33"/>
      <c r="B952" s="33"/>
      <c r="C952" s="79"/>
      <c r="D952" s="79"/>
    </row>
    <row r="953" spans="1:4" ht="13.2">
      <c r="A953" s="33"/>
      <c r="B953" s="33"/>
      <c r="C953" s="79"/>
      <c r="D953" s="79"/>
    </row>
    <row r="954" spans="1:4" ht="13.2">
      <c r="A954" s="33"/>
      <c r="B954" s="33"/>
      <c r="C954" s="79"/>
      <c r="D954" s="79"/>
    </row>
    <row r="955" spans="1:4" ht="13.2">
      <c r="A955" s="33"/>
      <c r="B955" s="33"/>
      <c r="C955" s="79"/>
      <c r="D955" s="79"/>
    </row>
    <row r="956" spans="1:4" ht="13.2">
      <c r="A956" s="33"/>
      <c r="B956" s="33"/>
      <c r="C956" s="79"/>
      <c r="D956" s="79"/>
    </row>
    <row r="957" spans="1:4" ht="13.2">
      <c r="A957" s="33"/>
      <c r="B957" s="33"/>
      <c r="C957" s="79"/>
      <c r="D957" s="79"/>
    </row>
    <row r="958" spans="1:4" ht="13.2">
      <c r="A958" s="33"/>
      <c r="B958" s="33"/>
      <c r="C958" s="79"/>
      <c r="D958" s="79"/>
    </row>
    <row r="959" spans="1:4" ht="13.2">
      <c r="A959" s="33"/>
      <c r="B959" s="33"/>
      <c r="C959" s="79"/>
      <c r="D959" s="79"/>
    </row>
    <row r="960" spans="1:4" ht="13.2">
      <c r="A960" s="33"/>
      <c r="B960" s="33"/>
      <c r="C960" s="79"/>
      <c r="D960" s="79"/>
    </row>
    <row r="961" spans="1:4" ht="13.2">
      <c r="A961" s="33"/>
      <c r="B961" s="33"/>
      <c r="C961" s="79"/>
      <c r="D961" s="79"/>
    </row>
    <row r="962" spans="1:4" ht="13.2">
      <c r="A962" s="33"/>
      <c r="B962" s="33"/>
      <c r="C962" s="79"/>
      <c r="D962" s="79"/>
    </row>
    <row r="963" spans="1:4" ht="13.2">
      <c r="A963" s="33"/>
      <c r="B963" s="33"/>
      <c r="C963" s="79"/>
      <c r="D963" s="79"/>
    </row>
    <row r="964" spans="1:4" ht="13.2">
      <c r="A964" s="33"/>
      <c r="B964" s="33"/>
      <c r="C964" s="79"/>
      <c r="D964" s="79"/>
    </row>
    <row r="965" spans="1:4" ht="13.2">
      <c r="A965" s="33"/>
      <c r="B965" s="33"/>
      <c r="C965" s="79"/>
      <c r="D965" s="79"/>
    </row>
    <row r="966" spans="1:4" ht="13.2">
      <c r="A966" s="33"/>
      <c r="B966" s="33"/>
      <c r="C966" s="79"/>
      <c r="D966" s="79"/>
    </row>
    <row r="967" spans="1:4" ht="13.2">
      <c r="A967" s="33"/>
      <c r="B967" s="33"/>
      <c r="C967" s="79"/>
      <c r="D967" s="79"/>
    </row>
    <row r="968" spans="1:4" ht="13.2">
      <c r="A968" s="33"/>
      <c r="B968" s="33"/>
      <c r="C968" s="79"/>
      <c r="D968" s="79"/>
    </row>
    <row r="969" spans="1:4" ht="13.2">
      <c r="A969" s="33"/>
      <c r="B969" s="33"/>
      <c r="C969" s="79"/>
      <c r="D969" s="79"/>
    </row>
    <row r="970" spans="1:4" ht="13.2">
      <c r="A970" s="33"/>
      <c r="B970" s="33"/>
      <c r="C970" s="79"/>
      <c r="D970" s="79"/>
    </row>
    <row r="971" spans="1:4" ht="13.2">
      <c r="A971" s="33"/>
      <c r="B971" s="33"/>
      <c r="C971" s="79"/>
      <c r="D971" s="79"/>
    </row>
    <row r="972" spans="1:4" ht="13.2">
      <c r="A972" s="33"/>
      <c r="B972" s="33"/>
      <c r="C972" s="79"/>
      <c r="D972" s="79"/>
    </row>
    <row r="973" spans="1:4" ht="13.2">
      <c r="A973" s="33"/>
      <c r="B973" s="33"/>
      <c r="C973" s="79"/>
      <c r="D973" s="79"/>
    </row>
    <row r="974" spans="1:4" ht="13.2">
      <c r="A974" s="33"/>
      <c r="B974" s="33"/>
      <c r="C974" s="79"/>
      <c r="D974" s="79"/>
    </row>
    <row r="975" spans="1:4" ht="13.2">
      <c r="A975" s="33"/>
      <c r="B975" s="33"/>
      <c r="C975" s="79"/>
      <c r="D975" s="79"/>
    </row>
    <row r="976" spans="1:4" ht="13.2">
      <c r="A976" s="33"/>
      <c r="B976" s="33"/>
      <c r="C976" s="79"/>
      <c r="D976" s="79"/>
    </row>
    <row r="977" spans="1:4" ht="13.2">
      <c r="A977" s="33"/>
      <c r="B977" s="33"/>
      <c r="C977" s="79"/>
      <c r="D977" s="79"/>
    </row>
    <row r="978" spans="1:4" ht="13.2">
      <c r="A978" s="33"/>
      <c r="B978" s="33"/>
      <c r="C978" s="79"/>
      <c r="D978" s="79"/>
    </row>
    <row r="979" spans="1:4" ht="13.2">
      <c r="A979" s="33"/>
      <c r="B979" s="33"/>
      <c r="C979" s="79"/>
      <c r="D979" s="79"/>
    </row>
    <row r="980" spans="1:4" ht="13.2">
      <c r="A980" s="33"/>
      <c r="B980" s="33"/>
      <c r="C980" s="79"/>
      <c r="D980" s="79"/>
    </row>
    <row r="981" spans="1:4" ht="13.2">
      <c r="A981" s="33"/>
      <c r="B981" s="33"/>
      <c r="C981" s="79"/>
      <c r="D981" s="79"/>
    </row>
    <row r="982" spans="1:4" ht="13.2">
      <c r="A982" s="33"/>
      <c r="B982" s="33"/>
      <c r="C982" s="79"/>
      <c r="D982" s="79"/>
    </row>
    <row r="983" spans="1:4" ht="13.2">
      <c r="A983" s="33"/>
      <c r="B983" s="33"/>
      <c r="C983" s="79"/>
      <c r="D983" s="79"/>
    </row>
    <row r="984" spans="1:4" ht="13.2">
      <c r="A984" s="33"/>
      <c r="B984" s="33"/>
      <c r="C984" s="79"/>
      <c r="D984" s="79"/>
    </row>
    <row r="985" spans="1:4" ht="13.2">
      <c r="A985" s="33"/>
      <c r="B985" s="33"/>
      <c r="C985" s="79"/>
      <c r="D985" s="79"/>
    </row>
    <row r="986" spans="1:4" ht="13.2">
      <c r="A986" s="33"/>
      <c r="B986" s="33"/>
      <c r="C986" s="79"/>
      <c r="D986" s="79"/>
    </row>
    <row r="987" spans="1:4" ht="13.2">
      <c r="A987" s="33"/>
      <c r="B987" s="33"/>
      <c r="C987" s="79"/>
      <c r="D987" s="79"/>
    </row>
    <row r="988" spans="1:4" ht="13.2">
      <c r="A988" s="33"/>
      <c r="B988" s="33"/>
      <c r="C988" s="79"/>
      <c r="D988" s="79"/>
    </row>
    <row r="989" spans="1:4" ht="13.2">
      <c r="A989" s="33"/>
      <c r="B989" s="33"/>
      <c r="C989" s="79"/>
      <c r="D989" s="79"/>
    </row>
    <row r="990" spans="1:4" ht="13.2">
      <c r="A990" s="33"/>
      <c r="B990" s="33"/>
      <c r="C990" s="79"/>
      <c r="D990" s="79"/>
    </row>
    <row r="991" spans="1:4" ht="13.2">
      <c r="A991" s="33"/>
      <c r="B991" s="33"/>
      <c r="C991" s="79"/>
      <c r="D991" s="79"/>
    </row>
    <row r="992" spans="1:4" ht="13.2">
      <c r="A992" s="33"/>
      <c r="B992" s="33"/>
      <c r="C992" s="79"/>
      <c r="D992" s="79"/>
    </row>
    <row r="993" spans="1:4" ht="13.2">
      <c r="A993" s="33"/>
      <c r="B993" s="33"/>
      <c r="C993" s="79"/>
      <c r="D993" s="79"/>
    </row>
    <row r="994" spans="1:4" ht="13.2">
      <c r="A994" s="33"/>
      <c r="B994" s="33"/>
      <c r="C994" s="79"/>
      <c r="D994" s="79"/>
    </row>
    <row r="995" spans="1:4" ht="13.2">
      <c r="A995" s="33"/>
      <c r="B995" s="33"/>
      <c r="C995" s="79"/>
      <c r="D995" s="79"/>
    </row>
    <row r="996" spans="1:4" ht="13.2">
      <c r="A996" s="33"/>
      <c r="B996" s="33"/>
      <c r="C996" s="79"/>
      <c r="D996" s="79"/>
    </row>
    <row r="997" spans="1:4" ht="13.2">
      <c r="A997" s="33"/>
      <c r="B997" s="33"/>
      <c r="C997" s="79"/>
      <c r="D997" s="79"/>
    </row>
    <row r="998" spans="1:4" ht="13.2">
      <c r="A998" s="33"/>
      <c r="B998" s="33"/>
      <c r="C998" s="79"/>
      <c r="D998" s="79"/>
    </row>
    <row r="999" spans="1:4" ht="13.2">
      <c r="A999" s="33"/>
      <c r="B999" s="33"/>
      <c r="C999" s="79"/>
      <c r="D999" s="79"/>
    </row>
    <row r="1000" spans="1:4" ht="13.2">
      <c r="A1000" s="33"/>
      <c r="B1000" s="33"/>
      <c r="C1000" s="80"/>
      <c r="D1000" s="80"/>
    </row>
  </sheetData>
  <mergeCells count="1">
    <mergeCell ref="G8:H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H1000"/>
  <sheetViews>
    <sheetView zoomScale="64" zoomScaleNormal="64" workbookViewId="0">
      <selection activeCell="C2" sqref="C2:D247"/>
    </sheetView>
  </sheetViews>
  <sheetFormatPr defaultColWidth="14.44140625" defaultRowHeight="15.75" customHeight="1"/>
  <cols>
    <col min="3" max="3" width="42.109375" customWidth="1"/>
    <col min="4" max="4" width="45.6640625" customWidth="1"/>
    <col min="6" max="6" width="15.6640625" customWidth="1"/>
    <col min="7" max="7" width="28.44140625" customWidth="1"/>
    <col min="8" max="8" width="25" customWidth="1"/>
  </cols>
  <sheetData>
    <row r="1" spans="1:8" ht="15.75" customHeight="1">
      <c r="A1" s="81" t="s">
        <v>51</v>
      </c>
      <c r="B1" s="82" t="s">
        <v>61</v>
      </c>
      <c r="C1" s="83" t="s">
        <v>53</v>
      </c>
      <c r="D1" s="84" t="s">
        <v>62</v>
      </c>
      <c r="E1" s="85"/>
      <c r="F1" s="62"/>
      <c r="G1" s="62"/>
      <c r="H1" s="62"/>
    </row>
    <row r="2" spans="1:8" ht="15.75" customHeight="1">
      <c r="A2" s="67">
        <v>102.55</v>
      </c>
      <c r="B2" s="68">
        <v>107.9</v>
      </c>
      <c r="C2" s="131" t="s">
        <v>18</v>
      </c>
      <c r="D2" s="132" t="s">
        <v>18</v>
      </c>
      <c r="E2" s="85"/>
      <c r="F2" s="62"/>
      <c r="G2" s="62"/>
      <c r="H2" s="62"/>
    </row>
    <row r="3" spans="1:8" ht="15.75" customHeight="1">
      <c r="A3" s="67">
        <v>102.5</v>
      </c>
      <c r="B3" s="68">
        <v>105.25</v>
      </c>
      <c r="C3" s="131">
        <f t="shared" ref="C3:D3" si="0">LN(A3/A2)</f>
        <v>-4.8768593992672409E-4</v>
      </c>
      <c r="D3" s="132">
        <f t="shared" si="0"/>
        <v>-2.4866399701598228E-2</v>
      </c>
      <c r="E3" s="85"/>
      <c r="F3" s="62"/>
      <c r="G3" s="62"/>
      <c r="H3" s="62"/>
    </row>
    <row r="4" spans="1:8" ht="15.75" customHeight="1">
      <c r="A4" s="67">
        <v>103.6</v>
      </c>
      <c r="B4" s="68">
        <v>107.3</v>
      </c>
      <c r="C4" s="131">
        <f t="shared" ref="C4:D4" si="1">LN(A4/A3)</f>
        <v>1.0674531246919824E-2</v>
      </c>
      <c r="D4" s="132">
        <f t="shared" si="1"/>
        <v>1.9290177074162008E-2</v>
      </c>
      <c r="E4" s="85"/>
      <c r="F4" s="86"/>
      <c r="G4" s="62"/>
      <c r="H4" s="62"/>
    </row>
    <row r="5" spans="1:8" ht="15.75" customHeight="1">
      <c r="A5" s="67">
        <v>105.6</v>
      </c>
      <c r="B5" s="68">
        <v>106.25</v>
      </c>
      <c r="C5" s="131">
        <f t="shared" ref="C5:D5" si="2">LN(A5/A4)</f>
        <v>1.9121041446778377E-2</v>
      </c>
      <c r="D5" s="132">
        <f t="shared" si="2"/>
        <v>-9.8338418321265997E-3</v>
      </c>
      <c r="E5" s="85"/>
      <c r="F5" s="62"/>
      <c r="G5" s="86"/>
      <c r="H5" s="87"/>
    </row>
    <row r="6" spans="1:8" ht="19.2">
      <c r="A6" s="67">
        <v>102.3</v>
      </c>
      <c r="B6" s="68">
        <v>105</v>
      </c>
      <c r="C6" s="131">
        <f t="shared" ref="C6:D6" si="3">LN(A6/A5)</f>
        <v>-3.1748698314580298E-2</v>
      </c>
      <c r="D6" s="132">
        <f t="shared" si="3"/>
        <v>-1.1834457647002796E-2</v>
      </c>
      <c r="E6" s="85"/>
      <c r="F6" s="62"/>
      <c r="G6" s="86"/>
      <c r="H6" s="86"/>
    </row>
    <row r="7" spans="1:8" ht="18">
      <c r="A7" s="67">
        <v>98.95</v>
      </c>
      <c r="B7" s="68">
        <v>100.75</v>
      </c>
      <c r="C7" s="131">
        <f t="shared" ref="C7:D7" si="4">LN(A7/A6)</f>
        <v>-3.3295000909006035E-2</v>
      </c>
      <c r="D7" s="132">
        <f t="shared" si="4"/>
        <v>-4.1318149330730976E-2</v>
      </c>
      <c r="E7" s="85"/>
      <c r="F7" s="62"/>
      <c r="G7" s="62"/>
      <c r="H7" s="62"/>
    </row>
    <row r="8" spans="1:8" ht="18">
      <c r="A8" s="67">
        <v>92.3</v>
      </c>
      <c r="B8" s="68">
        <v>90.2</v>
      </c>
      <c r="C8" s="131">
        <f t="shared" ref="C8:D8" si="5">LN(A8/A7)</f>
        <v>-6.9570530539768291E-2</v>
      </c>
      <c r="D8" s="132">
        <f t="shared" si="5"/>
        <v>-0.11061277375821441</v>
      </c>
      <c r="E8" s="85"/>
      <c r="F8" s="62"/>
      <c r="G8" s="129" t="s">
        <v>63</v>
      </c>
      <c r="H8" s="130"/>
    </row>
    <row r="9" spans="1:8" ht="18">
      <c r="A9" s="67">
        <v>91.3</v>
      </c>
      <c r="B9" s="68">
        <v>97.75</v>
      </c>
      <c r="C9" s="131">
        <f t="shared" ref="C9:D9" si="6">LN(A9/A8)</f>
        <v>-1.089335390788365E-2</v>
      </c>
      <c r="D9" s="132">
        <f t="shared" si="6"/>
        <v>8.0383771796897208E-2</v>
      </c>
      <c r="E9" s="85"/>
      <c r="F9" s="62"/>
      <c r="G9" s="73" t="s">
        <v>43</v>
      </c>
      <c r="H9" s="88">
        <f>0.5*(AVERAGE(C3:C247))+0.5*(AVERAGE(D3:D247))</f>
        <v>-1.1263376835717607E-4</v>
      </c>
    </row>
    <row r="10" spans="1:8" ht="18">
      <c r="A10" s="67">
        <v>95.5</v>
      </c>
      <c r="B10" s="68">
        <v>99.45</v>
      </c>
      <c r="C10" s="131">
        <f t="shared" ref="C10:D10" si="7">LN(A10/A9)</f>
        <v>4.4975459885761862E-2</v>
      </c>
      <c r="D10" s="132">
        <f t="shared" si="7"/>
        <v>1.7241806434506173E-2</v>
      </c>
      <c r="E10" s="85"/>
      <c r="F10" s="62"/>
      <c r="G10" s="73" t="s">
        <v>56</v>
      </c>
      <c r="H10" s="74">
        <f>H14/(H17*H18)</f>
        <v>0.18596555279867197</v>
      </c>
    </row>
    <row r="11" spans="1:8" ht="18">
      <c r="A11" s="67">
        <v>95.15</v>
      </c>
      <c r="B11" s="68">
        <v>97.5</v>
      </c>
      <c r="C11" s="131">
        <f t="shared" ref="C11:D11" si="8">LN(A11/A10)</f>
        <v>-3.6716537445260085E-3</v>
      </c>
      <c r="D11" s="132">
        <f t="shared" si="8"/>
        <v>-1.9802627296179754E-2</v>
      </c>
      <c r="E11" s="85"/>
      <c r="F11" s="62"/>
      <c r="G11" s="73" t="s">
        <v>57</v>
      </c>
      <c r="H11" s="74">
        <f>VAR(C2:D247)</f>
        <v>5.9974848699627717E-4</v>
      </c>
    </row>
    <row r="12" spans="1:8" ht="18">
      <c r="A12" s="67">
        <v>94.65</v>
      </c>
      <c r="B12" s="68">
        <v>97.4</v>
      </c>
      <c r="C12" s="131">
        <f t="shared" ref="C12:D12" si="9">LN(A12/A11)</f>
        <v>-5.2687160868266089E-3</v>
      </c>
      <c r="D12" s="132">
        <f t="shared" si="9"/>
        <v>-1.0261673553120061E-3</v>
      </c>
      <c r="E12" s="85"/>
      <c r="F12" s="62"/>
      <c r="G12" s="62"/>
      <c r="H12" s="62"/>
    </row>
    <row r="13" spans="1:8" ht="18">
      <c r="A13" s="67">
        <v>94.5</v>
      </c>
      <c r="B13" s="68">
        <v>97.45</v>
      </c>
      <c r="C13" s="131">
        <f t="shared" ref="C13:D13" si="10">LN(A13/A12)</f>
        <v>-1.5860431556348514E-3</v>
      </c>
      <c r="D13" s="132">
        <f t="shared" si="10"/>
        <v>5.1321530508045073E-4</v>
      </c>
      <c r="E13" s="85"/>
      <c r="F13" s="62"/>
      <c r="G13" s="62"/>
      <c r="H13" s="62"/>
    </row>
    <row r="14" spans="1:8" ht="18">
      <c r="A14" s="67">
        <v>95.55</v>
      </c>
      <c r="B14" s="68">
        <v>96.2</v>
      </c>
      <c r="C14" s="131">
        <f t="shared" ref="C14:D14" si="11">LN(A14/A13)</f>
        <v>1.1049836186584935E-2</v>
      </c>
      <c r="D14" s="132">
        <f t="shared" si="11"/>
        <v>-1.2910068281909059E-2</v>
      </c>
      <c r="E14" s="85"/>
      <c r="G14" s="89" t="s">
        <v>58</v>
      </c>
      <c r="H14" s="76">
        <f>COVAR(C3:C247,D3:D247)</f>
        <v>1.1045115013339505E-4</v>
      </c>
    </row>
    <row r="15" spans="1:8" ht="18">
      <c r="A15" s="67">
        <v>94.45</v>
      </c>
      <c r="B15" s="68">
        <v>95.7</v>
      </c>
      <c r="C15" s="131">
        <f t="shared" ref="C15:D15" si="12">LN(A15/A14)</f>
        <v>-1.1579076738763412E-2</v>
      </c>
      <c r="D15" s="132">
        <f t="shared" si="12"/>
        <v>-5.2110592127521992E-3</v>
      </c>
      <c r="E15" s="85"/>
      <c r="G15" s="89" t="s">
        <v>60</v>
      </c>
      <c r="H15" s="76">
        <f>VAR(C3:C247)</f>
        <v>5.2560535213904997E-4</v>
      </c>
    </row>
    <row r="16" spans="1:8" ht="18">
      <c r="A16" s="67">
        <v>97.3</v>
      </c>
      <c r="B16" s="68">
        <v>97.2</v>
      </c>
      <c r="C16" s="131">
        <f t="shared" ref="C16:D16" si="13">LN(A16/A15)</f>
        <v>2.9728395244440837E-2</v>
      </c>
      <c r="D16" s="132">
        <f t="shared" si="13"/>
        <v>1.5552413007484785E-2</v>
      </c>
      <c r="E16" s="85"/>
      <c r="G16" s="89" t="s">
        <v>64</v>
      </c>
      <c r="H16" s="76">
        <f>VAR(D3:D247)</f>
        <v>6.7114397432945774E-4</v>
      </c>
    </row>
    <row r="17" spans="1:8" ht="18">
      <c r="A17" s="67">
        <v>96.5</v>
      </c>
      <c r="B17" s="68">
        <v>95.35</v>
      </c>
      <c r="C17" s="131">
        <f t="shared" ref="C17:D17" si="14">LN(A17/A16)</f>
        <v>-8.2559808470191488E-3</v>
      </c>
      <c r="D17" s="132">
        <f t="shared" si="14"/>
        <v>-1.9216379419965443E-2</v>
      </c>
      <c r="E17" s="85"/>
      <c r="G17" s="89" t="s">
        <v>65</v>
      </c>
      <c r="H17" s="76">
        <f t="shared" ref="H17:H18" si="15">H15^0.5</f>
        <v>2.2926084535721532E-2</v>
      </c>
    </row>
    <row r="18" spans="1:8" ht="18">
      <c r="A18" s="67">
        <v>99.3</v>
      </c>
      <c r="B18" s="68">
        <v>95.5</v>
      </c>
      <c r="C18" s="131">
        <f t="shared" ref="C18:D18" si="16">LN(A18/A17)</f>
        <v>2.860256270618668E-2</v>
      </c>
      <c r="D18" s="132">
        <f t="shared" si="16"/>
        <v>1.5719154402565193E-3</v>
      </c>
      <c r="E18" s="85"/>
      <c r="G18" s="89" t="s">
        <v>66</v>
      </c>
      <c r="H18" s="76">
        <f t="shared" si="15"/>
        <v>2.590644657859232E-2</v>
      </c>
    </row>
    <row r="19" spans="1:8" ht="18">
      <c r="A19" s="67">
        <v>99.05</v>
      </c>
      <c r="B19" s="68">
        <v>95.1</v>
      </c>
      <c r="C19" s="131">
        <f t="shared" ref="C19:D19" si="17">LN(A19/A18)</f>
        <v>-2.5207979065669322E-3</v>
      </c>
      <c r="D19" s="132">
        <f t="shared" si="17"/>
        <v>-4.1972779353400356E-3</v>
      </c>
      <c r="E19" s="85"/>
      <c r="F19" s="62"/>
      <c r="G19" s="62"/>
      <c r="H19" s="62"/>
    </row>
    <row r="20" spans="1:8" ht="18">
      <c r="A20" s="67">
        <v>101.3</v>
      </c>
      <c r="B20" s="68">
        <v>94.95</v>
      </c>
      <c r="C20" s="131">
        <f t="shared" ref="C20:D20" si="18">LN(A20/A19)</f>
        <v>2.2461638110077731E-2</v>
      </c>
      <c r="D20" s="132">
        <f t="shared" si="18"/>
        <v>-1.5785322930496155E-3</v>
      </c>
      <c r="E20" s="85"/>
      <c r="F20" s="62"/>
      <c r="G20" s="62"/>
      <c r="H20" s="62"/>
    </row>
    <row r="21" spans="1:8" ht="18">
      <c r="A21" s="67">
        <v>102.9</v>
      </c>
      <c r="B21" s="68">
        <v>94.35</v>
      </c>
      <c r="C21" s="131">
        <f t="shared" ref="C21:D21" si="19">LN(A21/A20)</f>
        <v>1.5671231585366228E-2</v>
      </c>
      <c r="D21" s="132">
        <f t="shared" si="19"/>
        <v>-6.3391654437357651E-3</v>
      </c>
      <c r="E21" s="85"/>
      <c r="F21" s="62"/>
      <c r="G21" s="62"/>
      <c r="H21" s="62"/>
    </row>
    <row r="22" spans="1:8" ht="18">
      <c r="A22" s="67">
        <v>104.5</v>
      </c>
      <c r="B22" s="68">
        <v>95.65</v>
      </c>
      <c r="C22" s="131">
        <f t="shared" ref="C22:D22" si="20">LN(A22/A21)</f>
        <v>1.5429428564861633E-2</v>
      </c>
      <c r="D22" s="132">
        <f t="shared" si="20"/>
        <v>1.3684424071702688E-2</v>
      </c>
      <c r="E22" s="85"/>
      <c r="F22" s="62"/>
      <c r="G22" s="62"/>
      <c r="H22" s="62"/>
    </row>
    <row r="23" spans="1:8" ht="18">
      <c r="A23" s="67">
        <v>107.9</v>
      </c>
      <c r="B23" s="68">
        <v>94.75</v>
      </c>
      <c r="C23" s="131">
        <f t="shared" ref="C23:D23" si="21">LN(A23/A22)</f>
        <v>3.2017800859223358E-2</v>
      </c>
      <c r="D23" s="132">
        <f t="shared" si="21"/>
        <v>-9.4538519237262215E-3</v>
      </c>
      <c r="E23" s="85"/>
      <c r="F23" s="62"/>
      <c r="G23" s="62"/>
      <c r="H23" s="62"/>
    </row>
    <row r="24" spans="1:8" ht="18">
      <c r="A24" s="67">
        <v>107.45</v>
      </c>
      <c r="B24" s="68">
        <v>92.95</v>
      </c>
      <c r="C24" s="131">
        <f t="shared" ref="C24:D24" si="22">LN(A24/A23)</f>
        <v>-4.1792491755695878E-3</v>
      </c>
      <c r="D24" s="132">
        <f t="shared" si="22"/>
        <v>-1.9180129795082729E-2</v>
      </c>
      <c r="E24" s="85"/>
      <c r="F24" s="62"/>
      <c r="G24" s="62"/>
      <c r="H24" s="62"/>
    </row>
    <row r="25" spans="1:8" ht="18">
      <c r="A25" s="67">
        <v>106.1</v>
      </c>
      <c r="B25" s="68">
        <v>91.9</v>
      </c>
      <c r="C25" s="131">
        <f t="shared" ref="C25:D25" si="23">LN(A25/A24)</f>
        <v>-1.2643577468582115E-2</v>
      </c>
      <c r="D25" s="132">
        <f t="shared" si="23"/>
        <v>-1.1360684805811573E-2</v>
      </c>
      <c r="E25" s="85"/>
      <c r="F25" s="62"/>
      <c r="G25" s="62"/>
      <c r="H25" s="62"/>
    </row>
    <row r="26" spans="1:8" ht="18">
      <c r="A26" s="67">
        <v>101.85</v>
      </c>
      <c r="B26" s="68">
        <v>90.5</v>
      </c>
      <c r="C26" s="131">
        <f t="shared" ref="C26:D26" si="24">LN(A26/A25)</f>
        <v>-4.0880902947122592E-2</v>
      </c>
      <c r="D26" s="132">
        <f t="shared" si="24"/>
        <v>-1.5351178655761022E-2</v>
      </c>
      <c r="E26" s="85"/>
      <c r="F26" s="62"/>
      <c r="G26" s="62"/>
      <c r="H26" s="62"/>
    </row>
    <row r="27" spans="1:8" ht="18">
      <c r="A27" s="67">
        <v>99</v>
      </c>
      <c r="B27" s="68">
        <v>91.2</v>
      </c>
      <c r="C27" s="131">
        <f t="shared" ref="C27:D27" si="25">LN(A27/A26)</f>
        <v>-2.8381292538224797E-2</v>
      </c>
      <c r="D27" s="132">
        <f t="shared" si="25"/>
        <v>7.7050463744054026E-3</v>
      </c>
      <c r="E27" s="85"/>
      <c r="F27" s="62"/>
      <c r="G27" s="62"/>
      <c r="H27" s="62"/>
    </row>
    <row r="28" spans="1:8" ht="18">
      <c r="A28" s="67">
        <v>99.8</v>
      </c>
      <c r="B28" s="68">
        <v>93.7</v>
      </c>
      <c r="C28" s="131">
        <f t="shared" ref="C28:D28" si="26">LN(A28/A27)</f>
        <v>8.0483331828284151E-3</v>
      </c>
      <c r="D28" s="132">
        <f t="shared" si="26"/>
        <v>2.7043292164090692E-2</v>
      </c>
      <c r="E28" s="85"/>
      <c r="F28" s="62"/>
      <c r="G28" s="62"/>
      <c r="H28" s="62"/>
    </row>
    <row r="29" spans="1:8" ht="18">
      <c r="A29" s="67">
        <v>100.2</v>
      </c>
      <c r="B29" s="68">
        <v>93.5</v>
      </c>
      <c r="C29" s="131">
        <f t="shared" ref="C29:D29" si="27">LN(A29/A28)</f>
        <v>4.0000053333461372E-3</v>
      </c>
      <c r="D29" s="132">
        <f t="shared" si="27"/>
        <v>-2.1367529497352197E-3</v>
      </c>
      <c r="E29" s="85"/>
      <c r="F29" s="62"/>
      <c r="G29" s="62"/>
      <c r="H29" s="62"/>
    </row>
    <row r="30" spans="1:8" ht="18">
      <c r="A30" s="67">
        <v>95.45</v>
      </c>
      <c r="B30" s="68">
        <v>90.15</v>
      </c>
      <c r="C30" s="131">
        <f t="shared" ref="C30:D30" si="28">LN(A30/A29)</f>
        <v>-4.8565638479007779E-2</v>
      </c>
      <c r="D30" s="132">
        <f t="shared" si="28"/>
        <v>-3.6486486645314981E-2</v>
      </c>
      <c r="E30" s="85"/>
      <c r="F30" s="62"/>
      <c r="G30" s="62"/>
      <c r="H30" s="62"/>
    </row>
    <row r="31" spans="1:8" ht="18">
      <c r="A31" s="67">
        <v>93.75</v>
      </c>
      <c r="B31" s="68">
        <v>88.85</v>
      </c>
      <c r="C31" s="131">
        <f t="shared" ref="C31:D31" si="29">LN(A31/A30)</f>
        <v>-1.7970885321236404E-2</v>
      </c>
      <c r="D31" s="132">
        <f t="shared" si="29"/>
        <v>-1.4525395048666036E-2</v>
      </c>
      <c r="E31" s="85"/>
      <c r="F31" s="62"/>
      <c r="G31" s="62"/>
      <c r="H31" s="62"/>
    </row>
    <row r="32" spans="1:8" ht="18">
      <c r="A32" s="67">
        <v>91.75</v>
      </c>
      <c r="B32" s="68">
        <v>85.7</v>
      </c>
      <c r="C32" s="131">
        <f t="shared" ref="C32:D32" si="30">LN(A32/A31)</f>
        <v>-2.1564177915840525E-2</v>
      </c>
      <c r="D32" s="132">
        <f t="shared" si="30"/>
        <v>-3.6096728996926168E-2</v>
      </c>
      <c r="E32" s="85"/>
      <c r="F32" s="62"/>
      <c r="G32" s="62"/>
      <c r="H32" s="62"/>
    </row>
    <row r="33" spans="1:8" ht="18">
      <c r="A33" s="67">
        <v>91.4</v>
      </c>
      <c r="B33" s="68">
        <v>83.8</v>
      </c>
      <c r="C33" s="131">
        <f t="shared" ref="C33:D33" si="31">LN(A33/A32)</f>
        <v>-3.8220084745752732E-3</v>
      </c>
      <c r="D33" s="132">
        <f t="shared" si="31"/>
        <v>-2.241981811569678E-2</v>
      </c>
      <c r="E33" s="85"/>
      <c r="F33" s="62"/>
      <c r="G33" s="62"/>
      <c r="H33" s="62"/>
    </row>
    <row r="34" spans="1:8" ht="18">
      <c r="A34" s="67">
        <v>92.95</v>
      </c>
      <c r="B34" s="68">
        <v>84.5</v>
      </c>
      <c r="C34" s="131">
        <f t="shared" ref="C34:D34" si="32">LN(A34/A33)</f>
        <v>1.6816235707348665E-2</v>
      </c>
      <c r="D34" s="132">
        <f t="shared" si="32"/>
        <v>8.3185268750908137E-3</v>
      </c>
      <c r="E34" s="85"/>
      <c r="F34" s="62"/>
      <c r="G34" s="62"/>
      <c r="H34" s="62"/>
    </row>
    <row r="35" spans="1:8" ht="18">
      <c r="A35" s="67">
        <v>91.2</v>
      </c>
      <c r="B35" s="68">
        <v>85.7</v>
      </c>
      <c r="C35" s="131">
        <f t="shared" ref="C35:D35" si="33">LN(A35/A34)</f>
        <v>-1.9006817087167366E-2</v>
      </c>
      <c r="D35" s="132">
        <f t="shared" si="33"/>
        <v>1.4101291240605926E-2</v>
      </c>
      <c r="E35" s="85"/>
      <c r="F35" s="62"/>
      <c r="G35" s="62"/>
      <c r="H35" s="62"/>
    </row>
    <row r="36" spans="1:8" ht="18">
      <c r="A36" s="67">
        <v>93.95</v>
      </c>
      <c r="B36" s="68">
        <v>87.1</v>
      </c>
      <c r="C36" s="131">
        <f t="shared" ref="C36:D36" si="34">LN(A36/A35)</f>
        <v>2.9707828779188587E-2</v>
      </c>
      <c r="D36" s="132">
        <f t="shared" si="34"/>
        <v>1.6204058254722972E-2</v>
      </c>
      <c r="E36" s="85"/>
      <c r="F36" s="62"/>
      <c r="G36" s="62"/>
      <c r="H36" s="62"/>
    </row>
    <row r="37" spans="1:8" ht="18">
      <c r="A37" s="67">
        <v>95.3</v>
      </c>
      <c r="B37" s="68">
        <v>86.7</v>
      </c>
      <c r="C37" s="131">
        <f t="shared" ref="C37:D37" si="35">LN(A37/A36)</f>
        <v>1.42670848006821E-2</v>
      </c>
      <c r="D37" s="132">
        <f t="shared" si="35"/>
        <v>-4.6030000719608543E-3</v>
      </c>
      <c r="E37" s="85"/>
      <c r="F37" s="62"/>
      <c r="G37" s="62"/>
      <c r="H37" s="62"/>
    </row>
    <row r="38" spans="1:8" ht="18">
      <c r="A38" s="67">
        <v>98.6</v>
      </c>
      <c r="B38" s="68">
        <v>88.2</v>
      </c>
      <c r="C38" s="131">
        <f t="shared" ref="C38:D38" si="36">LN(A38/A37)</f>
        <v>3.4041450948433173E-2</v>
      </c>
      <c r="D38" s="132">
        <f t="shared" si="36"/>
        <v>1.7153079226249493E-2</v>
      </c>
      <c r="E38" s="85"/>
      <c r="F38" s="62"/>
      <c r="G38" s="62"/>
      <c r="H38" s="62"/>
    </row>
    <row r="39" spans="1:8" ht="18">
      <c r="A39" s="67">
        <v>99.95</v>
      </c>
      <c r="B39" s="68">
        <v>92</v>
      </c>
      <c r="C39" s="131">
        <f t="shared" ref="C39:D39" si="37">LN(A39/A38)</f>
        <v>1.359879933781947E-2</v>
      </c>
      <c r="D39" s="132">
        <f t="shared" si="37"/>
        <v>4.2181614036294668E-2</v>
      </c>
      <c r="E39" s="85"/>
      <c r="F39" s="62"/>
      <c r="G39" s="62"/>
      <c r="H39" s="62"/>
    </row>
    <row r="40" spans="1:8" ht="18">
      <c r="A40" s="67">
        <v>100.8</v>
      </c>
      <c r="B40" s="68">
        <v>90.3</v>
      </c>
      <c r="C40" s="131">
        <f t="shared" ref="C40:D40" si="38">LN(A40/A39)</f>
        <v>8.4682946908591229E-3</v>
      </c>
      <c r="D40" s="132">
        <f t="shared" si="38"/>
        <v>-1.8651116626100635E-2</v>
      </c>
      <c r="E40" s="85"/>
      <c r="F40" s="62"/>
      <c r="G40" s="62"/>
      <c r="H40" s="62"/>
    </row>
    <row r="41" spans="1:8" ht="18">
      <c r="A41" s="67">
        <v>103.35</v>
      </c>
      <c r="B41" s="68">
        <v>88.8</v>
      </c>
      <c r="C41" s="131">
        <f t="shared" ref="C41:D41" si="39">LN(A41/A40)</f>
        <v>2.4982930490509047E-2</v>
      </c>
      <c r="D41" s="132">
        <f t="shared" si="39"/>
        <v>-1.6750810424815354E-2</v>
      </c>
      <c r="E41" s="85"/>
      <c r="F41" s="62"/>
      <c r="G41" s="62"/>
      <c r="H41" s="62"/>
    </row>
    <row r="42" spans="1:8" ht="18">
      <c r="A42" s="67">
        <v>102.5</v>
      </c>
      <c r="B42" s="68">
        <v>90.4</v>
      </c>
      <c r="C42" s="131">
        <f t="shared" ref="C42:D42" si="40">LN(A42/A41)</f>
        <v>-8.2584875493143892E-3</v>
      </c>
      <c r="D42" s="132">
        <f t="shared" si="40"/>
        <v>1.7857617400006472E-2</v>
      </c>
      <c r="E42" s="85"/>
      <c r="F42" s="62"/>
      <c r="G42" s="62"/>
      <c r="H42" s="62"/>
    </row>
    <row r="43" spans="1:8" ht="18">
      <c r="A43" s="67">
        <v>100.35</v>
      </c>
      <c r="B43" s="68">
        <v>89.7</v>
      </c>
      <c r="C43" s="131">
        <f t="shared" ref="C43:D43" si="41">LN(A43/A42)</f>
        <v>-2.1198723336115739E-2</v>
      </c>
      <c r="D43" s="132">
        <f t="shared" si="41"/>
        <v>-7.7734983333803626E-3</v>
      </c>
      <c r="E43" s="85"/>
      <c r="F43" s="62"/>
      <c r="G43" s="62"/>
      <c r="H43" s="62"/>
    </row>
    <row r="44" spans="1:8" ht="18">
      <c r="A44" s="67">
        <v>99.4</v>
      </c>
      <c r="B44" s="68">
        <v>93.8</v>
      </c>
      <c r="C44" s="131">
        <f t="shared" ref="C44:D44" si="42">LN(A44/A43)</f>
        <v>-9.5119615798187358E-3</v>
      </c>
      <c r="D44" s="132">
        <f t="shared" si="42"/>
        <v>4.4694086947428456E-2</v>
      </c>
      <c r="E44" s="85"/>
      <c r="F44" s="62"/>
      <c r="G44" s="62"/>
      <c r="H44" s="62"/>
    </row>
    <row r="45" spans="1:8" ht="18">
      <c r="A45" s="67">
        <v>99.25</v>
      </c>
      <c r="B45" s="68">
        <v>91.55</v>
      </c>
      <c r="C45" s="131">
        <f t="shared" ref="C45:D45" si="43">LN(A45/A44)</f>
        <v>-1.5101940952286508E-3</v>
      </c>
      <c r="D45" s="132">
        <f t="shared" si="43"/>
        <v>-2.4279584891659236E-2</v>
      </c>
      <c r="E45" s="85"/>
      <c r="F45" s="62"/>
      <c r="G45" s="62"/>
      <c r="H45" s="62"/>
    </row>
    <row r="46" spans="1:8" ht="18">
      <c r="A46" s="67">
        <v>104.85</v>
      </c>
      <c r="B46" s="68">
        <v>89.05</v>
      </c>
      <c r="C46" s="131">
        <f t="shared" ref="C46:D46" si="44">LN(A46/A45)</f>
        <v>5.4888837780629064E-2</v>
      </c>
      <c r="D46" s="132">
        <f t="shared" si="44"/>
        <v>-2.7687261384849095E-2</v>
      </c>
      <c r="E46" s="85"/>
      <c r="F46" s="62"/>
      <c r="G46" s="62"/>
      <c r="H46" s="62"/>
    </row>
    <row r="47" spans="1:8" ht="18">
      <c r="A47" s="67">
        <v>103.5</v>
      </c>
      <c r="B47" s="68">
        <v>90.65</v>
      </c>
      <c r="C47" s="131">
        <f t="shared" ref="C47:D47" si="45">LN(A47/A46)</f>
        <v>-1.2959144642505117E-2</v>
      </c>
      <c r="D47" s="132">
        <f t="shared" si="45"/>
        <v>1.7807927465189447E-2</v>
      </c>
      <c r="E47" s="85"/>
      <c r="F47" s="62"/>
      <c r="G47" s="62"/>
      <c r="H47" s="62"/>
    </row>
    <row r="48" spans="1:8" ht="18">
      <c r="A48" s="67">
        <v>115.5</v>
      </c>
      <c r="B48" s="68">
        <v>89.3</v>
      </c>
      <c r="C48" s="131">
        <f t="shared" ref="C48:D48" si="46">LN(A48/A47)</f>
        <v>0.10969891725642453</v>
      </c>
      <c r="D48" s="132">
        <f t="shared" si="46"/>
        <v>-1.5004449318406748E-2</v>
      </c>
      <c r="E48" s="85"/>
      <c r="F48" s="62"/>
      <c r="G48" s="62"/>
      <c r="H48" s="62"/>
    </row>
    <row r="49" spans="1:8" ht="18">
      <c r="A49" s="67">
        <v>112.2</v>
      </c>
      <c r="B49" s="68">
        <v>88.5</v>
      </c>
      <c r="C49" s="131">
        <f t="shared" ref="C49:D49" si="47">LN(A49/A48)</f>
        <v>-2.8987536873252298E-2</v>
      </c>
      <c r="D49" s="132">
        <f t="shared" si="47"/>
        <v>-8.9989358685694729E-3</v>
      </c>
      <c r="E49" s="85"/>
      <c r="F49" s="62"/>
      <c r="G49" s="62"/>
      <c r="H49" s="62"/>
    </row>
    <row r="50" spans="1:8" ht="18">
      <c r="A50" s="67">
        <v>108.55</v>
      </c>
      <c r="B50" s="68">
        <v>86.25</v>
      </c>
      <c r="C50" s="131">
        <f t="shared" ref="C50:D50" si="48">LN(A50/A49)</f>
        <v>-3.307209676429515E-2</v>
      </c>
      <c r="D50" s="132">
        <f t="shared" si="48"/>
        <v>-2.575249610241474E-2</v>
      </c>
      <c r="E50" s="85"/>
      <c r="F50" s="62"/>
      <c r="G50" s="62"/>
      <c r="H50" s="62"/>
    </row>
    <row r="51" spans="1:8" ht="18">
      <c r="A51" s="67">
        <v>114.4</v>
      </c>
      <c r="B51" s="68">
        <v>84.75</v>
      </c>
      <c r="C51" s="131">
        <f t="shared" ref="C51:D51" si="49">LN(A51/A50)</f>
        <v>5.2490182621396764E-2</v>
      </c>
      <c r="D51" s="132">
        <f t="shared" si="49"/>
        <v>-1.7544309650909508E-2</v>
      </c>
      <c r="E51" s="85"/>
      <c r="F51" s="62"/>
      <c r="G51" s="62"/>
      <c r="H51" s="62"/>
    </row>
    <row r="52" spans="1:8" ht="18">
      <c r="A52" s="67">
        <v>115.35</v>
      </c>
      <c r="B52" s="68">
        <v>85.15</v>
      </c>
      <c r="C52" s="131">
        <f t="shared" ref="C52:D52" si="50">LN(A52/A51)</f>
        <v>8.2699056740649594E-3</v>
      </c>
      <c r="D52" s="132">
        <f t="shared" si="50"/>
        <v>4.7086608481377561E-3</v>
      </c>
      <c r="E52" s="85"/>
      <c r="F52" s="62"/>
      <c r="G52" s="62"/>
      <c r="H52" s="62"/>
    </row>
    <row r="53" spans="1:8" ht="18">
      <c r="A53" s="67">
        <v>120.5</v>
      </c>
      <c r="B53" s="68">
        <v>86.7</v>
      </c>
      <c r="C53" s="131">
        <f t="shared" ref="C53:D53" si="51">LN(A53/A52)</f>
        <v>4.3678768310946962E-2</v>
      </c>
      <c r="D53" s="132">
        <f t="shared" si="51"/>
        <v>1.8039476677798903E-2</v>
      </c>
      <c r="E53" s="85"/>
      <c r="F53" s="62"/>
      <c r="G53" s="62"/>
      <c r="H53" s="62"/>
    </row>
    <row r="54" spans="1:8" ht="18">
      <c r="A54" s="67">
        <v>118.4</v>
      </c>
      <c r="B54" s="68">
        <v>84.75</v>
      </c>
      <c r="C54" s="131">
        <f t="shared" ref="C54:D54" si="52">LN(A54/A53)</f>
        <v>-1.7581030480804314E-2</v>
      </c>
      <c r="D54" s="132">
        <f t="shared" si="52"/>
        <v>-2.2748137525936539E-2</v>
      </c>
      <c r="E54" s="85"/>
      <c r="F54" s="62"/>
      <c r="G54" s="62"/>
      <c r="H54" s="62"/>
    </row>
    <row r="55" spans="1:8" ht="18">
      <c r="A55" s="67">
        <v>117.65</v>
      </c>
      <c r="B55" s="68">
        <v>84.95</v>
      </c>
      <c r="C55" s="131">
        <f t="shared" ref="C55:D55" si="53">LN(A55/A54)</f>
        <v>-6.354607276533788E-3</v>
      </c>
      <c r="D55" s="132">
        <f t="shared" si="53"/>
        <v>2.3571018573813338E-3</v>
      </c>
      <c r="E55" s="85"/>
      <c r="F55" s="62"/>
      <c r="G55" s="62"/>
      <c r="H55" s="62"/>
    </row>
    <row r="56" spans="1:8" ht="18">
      <c r="A56" s="67">
        <v>116.65</v>
      </c>
      <c r="B56" s="68">
        <v>84.9</v>
      </c>
      <c r="C56" s="131">
        <f t="shared" ref="C56:D56" si="54">LN(A56/A55)</f>
        <v>-8.5361167059324755E-3</v>
      </c>
      <c r="D56" s="132">
        <f t="shared" si="54"/>
        <v>-5.8875480063932354E-4</v>
      </c>
      <c r="E56" s="85"/>
      <c r="F56" s="62"/>
      <c r="G56" s="62"/>
      <c r="H56" s="62"/>
    </row>
    <row r="57" spans="1:8" ht="18">
      <c r="A57" s="67">
        <v>115.8</v>
      </c>
      <c r="B57" s="68">
        <v>89.8</v>
      </c>
      <c r="C57" s="131">
        <f t="shared" ref="C57:D57" si="55">LN(A57/A56)</f>
        <v>-7.3134333285441765E-3</v>
      </c>
      <c r="D57" s="132">
        <f t="shared" si="55"/>
        <v>5.6110881990852256E-2</v>
      </c>
      <c r="E57" s="85"/>
      <c r="F57" s="62"/>
      <c r="G57" s="62"/>
      <c r="H57" s="62"/>
    </row>
    <row r="58" spans="1:8" ht="18">
      <c r="A58" s="67">
        <v>117</v>
      </c>
      <c r="B58" s="68">
        <v>90.6</v>
      </c>
      <c r="C58" s="131">
        <f t="shared" ref="C58:D58" si="56">LN(A58/A57)</f>
        <v>1.0309369658861287E-2</v>
      </c>
      <c r="D58" s="132">
        <f t="shared" si="56"/>
        <v>8.8692377407797902E-3</v>
      </c>
      <c r="E58" s="85"/>
      <c r="F58" s="62"/>
      <c r="G58" s="62"/>
      <c r="H58" s="62"/>
    </row>
    <row r="59" spans="1:8" ht="18">
      <c r="A59" s="67">
        <v>118.25</v>
      </c>
      <c r="B59" s="68">
        <v>87.95</v>
      </c>
      <c r="C59" s="131">
        <f t="shared" ref="C59:D59" si="57">LN(A59/A58)</f>
        <v>1.0627092574286193E-2</v>
      </c>
      <c r="D59" s="132">
        <f t="shared" si="57"/>
        <v>-2.9685741865366336E-2</v>
      </c>
      <c r="E59" s="85"/>
      <c r="F59" s="62"/>
      <c r="G59" s="62"/>
      <c r="H59" s="62"/>
    </row>
    <row r="60" spans="1:8" ht="18">
      <c r="A60" s="67">
        <v>122.35</v>
      </c>
      <c r="B60" s="68">
        <v>86.35</v>
      </c>
      <c r="C60" s="131">
        <f t="shared" ref="C60:D60" si="58">LN(A60/A59)</f>
        <v>3.4084762516638355E-2</v>
      </c>
      <c r="D60" s="132">
        <f t="shared" si="58"/>
        <v>-1.8359666590879658E-2</v>
      </c>
      <c r="E60" s="85"/>
      <c r="F60" s="62"/>
      <c r="G60" s="62"/>
      <c r="H60" s="62"/>
    </row>
    <row r="61" spans="1:8" ht="18">
      <c r="A61" s="67">
        <v>119.55</v>
      </c>
      <c r="B61" s="68">
        <v>85.4</v>
      </c>
      <c r="C61" s="131">
        <f t="shared" ref="C61:D61" si="59">LN(A61/A60)</f>
        <v>-2.3151095984346941E-2</v>
      </c>
      <c r="D61" s="132">
        <f t="shared" si="59"/>
        <v>-1.1062703798163263E-2</v>
      </c>
      <c r="E61" s="85"/>
      <c r="F61" s="62"/>
      <c r="G61" s="62"/>
      <c r="H61" s="62"/>
    </row>
    <row r="62" spans="1:8" ht="18">
      <c r="A62" s="67">
        <v>117</v>
      </c>
      <c r="B62" s="68">
        <v>85.9</v>
      </c>
      <c r="C62" s="131">
        <f t="shared" ref="C62:D62" si="60">LN(A62/A61)</f>
        <v>-2.1560759106577624E-2</v>
      </c>
      <c r="D62" s="132">
        <f t="shared" si="60"/>
        <v>5.837728195685404E-3</v>
      </c>
      <c r="E62" s="85"/>
      <c r="F62" s="62"/>
      <c r="G62" s="62"/>
      <c r="H62" s="62"/>
    </row>
    <row r="63" spans="1:8" ht="18">
      <c r="A63" s="67">
        <v>117.4</v>
      </c>
      <c r="B63" s="68">
        <v>84.2</v>
      </c>
      <c r="C63" s="131">
        <f t="shared" ref="C63:D63" si="61">LN(A63/A62)</f>
        <v>3.4129725962399426E-3</v>
      </c>
      <c r="D63" s="132">
        <f t="shared" si="61"/>
        <v>-1.9988907741928713E-2</v>
      </c>
      <c r="E63" s="85"/>
      <c r="F63" s="62"/>
      <c r="G63" s="62"/>
      <c r="H63" s="62"/>
    </row>
    <row r="64" spans="1:8" ht="18">
      <c r="A64" s="67">
        <v>116.85</v>
      </c>
      <c r="B64" s="68">
        <v>83.25</v>
      </c>
      <c r="C64" s="131">
        <f t="shared" ref="C64:D64" si="62">LN(A64/A63)</f>
        <v>-4.6958464091292548E-3</v>
      </c>
      <c r="D64" s="132">
        <f t="shared" si="62"/>
        <v>-1.1346792387727817E-2</v>
      </c>
      <c r="E64" s="85"/>
      <c r="F64" s="62"/>
      <c r="G64" s="62"/>
      <c r="H64" s="62"/>
    </row>
    <row r="65" spans="1:8" ht="18">
      <c r="A65" s="67">
        <v>116.3</v>
      </c>
      <c r="B65" s="68">
        <v>80.599999999999994</v>
      </c>
      <c r="C65" s="131">
        <f t="shared" ref="C65:D65" si="63">LN(A65/A64)</f>
        <v>-4.7180014602481706E-3</v>
      </c>
      <c r="D65" s="132">
        <f t="shared" si="63"/>
        <v>-3.2349479347970687E-2</v>
      </c>
      <c r="E65" s="85"/>
      <c r="F65" s="62"/>
      <c r="G65" s="62"/>
      <c r="H65" s="62"/>
    </row>
    <row r="66" spans="1:8" ht="18">
      <c r="A66" s="67">
        <v>114.85</v>
      </c>
      <c r="B66" s="68">
        <v>81.8</v>
      </c>
      <c r="C66" s="131">
        <f t="shared" ref="C66:D66" si="64">LN(A66/A65)</f>
        <v>-1.2546130389511512E-2</v>
      </c>
      <c r="D66" s="132">
        <f t="shared" si="64"/>
        <v>1.4778594096118902E-2</v>
      </c>
      <c r="E66" s="85"/>
      <c r="F66" s="62"/>
      <c r="G66" s="62"/>
      <c r="H66" s="62"/>
    </row>
    <row r="67" spans="1:8" ht="18">
      <c r="A67" s="67">
        <v>112.2</v>
      </c>
      <c r="B67" s="68">
        <v>79</v>
      </c>
      <c r="C67" s="131">
        <f t="shared" ref="C67:D67" si="65">LN(A67/A66)</f>
        <v>-2.3343936046511245E-2</v>
      </c>
      <c r="D67" s="132">
        <f t="shared" si="65"/>
        <v>-3.4829391141679808E-2</v>
      </c>
      <c r="E67" s="85"/>
      <c r="F67" s="62"/>
      <c r="G67" s="62"/>
      <c r="H67" s="62"/>
    </row>
    <row r="68" spans="1:8" ht="18">
      <c r="A68" s="67">
        <v>113.25</v>
      </c>
      <c r="B68" s="68">
        <v>74.3</v>
      </c>
      <c r="C68" s="131">
        <f t="shared" ref="C68:D68" si="66">LN(A68/A67)</f>
        <v>9.3147712745473878E-3</v>
      </c>
      <c r="D68" s="132">
        <f t="shared" si="66"/>
        <v>-6.1336900743307998E-2</v>
      </c>
      <c r="E68" s="85"/>
      <c r="F68" s="62"/>
      <c r="G68" s="62"/>
      <c r="H68" s="62"/>
    </row>
    <row r="69" spans="1:8" ht="18">
      <c r="A69" s="67">
        <v>111.25</v>
      </c>
      <c r="B69" s="68">
        <v>77</v>
      </c>
      <c r="C69" s="131">
        <f t="shared" ref="C69:D69" si="67">LN(A69/A68)</f>
        <v>-1.7817843316793786E-2</v>
      </c>
      <c r="D69" s="132">
        <f t="shared" si="67"/>
        <v>3.5694470129970422E-2</v>
      </c>
      <c r="E69" s="85"/>
      <c r="F69" s="62"/>
      <c r="G69" s="62"/>
      <c r="H69" s="62"/>
    </row>
    <row r="70" spans="1:8" ht="18">
      <c r="A70" s="67">
        <v>110.3</v>
      </c>
      <c r="B70" s="68">
        <v>77.900000000000006</v>
      </c>
      <c r="C70" s="131">
        <f t="shared" ref="C70:D70" si="68">LN(A70/A69)</f>
        <v>-8.5759947868928547E-3</v>
      </c>
      <c r="D70" s="132">
        <f t="shared" si="68"/>
        <v>1.162053102301879E-2</v>
      </c>
      <c r="E70" s="85"/>
      <c r="F70" s="62"/>
      <c r="G70" s="62"/>
      <c r="H70" s="62"/>
    </row>
    <row r="71" spans="1:8" ht="18">
      <c r="A71" s="67">
        <v>106</v>
      </c>
      <c r="B71" s="68">
        <v>73.95</v>
      </c>
      <c r="C71" s="131">
        <f t="shared" ref="C71:D71" si="69">LN(A71/A70)</f>
        <v>-3.9764832147389663E-2</v>
      </c>
      <c r="D71" s="132">
        <f t="shared" si="69"/>
        <v>-5.2036763719893769E-2</v>
      </c>
      <c r="E71" s="85"/>
      <c r="F71" s="62"/>
      <c r="G71" s="62"/>
      <c r="H71" s="62"/>
    </row>
    <row r="72" spans="1:8" ht="18">
      <c r="A72" s="67">
        <v>107.7</v>
      </c>
      <c r="B72" s="68">
        <v>72.55</v>
      </c>
      <c r="C72" s="131">
        <f t="shared" ref="C72:D72" si="70">LN(A72/A71)</f>
        <v>1.5910490050275786E-2</v>
      </c>
      <c r="D72" s="132">
        <f t="shared" si="70"/>
        <v>-1.9113209826612007E-2</v>
      </c>
      <c r="E72" s="85"/>
      <c r="F72" s="62"/>
      <c r="G72" s="62"/>
      <c r="H72" s="62"/>
    </row>
    <row r="73" spans="1:8" ht="18">
      <c r="A73" s="67">
        <v>104</v>
      </c>
      <c r="B73" s="68">
        <v>70.75</v>
      </c>
      <c r="C73" s="131">
        <f t="shared" ref="C73:D73" si="71">LN(A73/A72)</f>
        <v>-3.4958685020970291E-2</v>
      </c>
      <c r="D73" s="132">
        <f t="shared" si="71"/>
        <v>-2.5123442806849861E-2</v>
      </c>
      <c r="E73" s="85"/>
      <c r="F73" s="62"/>
      <c r="G73" s="62"/>
      <c r="H73" s="62"/>
    </row>
    <row r="74" spans="1:8" ht="18">
      <c r="A74" s="67">
        <v>106.3</v>
      </c>
      <c r="B74" s="68">
        <v>70.099999999999994</v>
      </c>
      <c r="C74" s="131">
        <f t="shared" ref="C74:D74" si="72">LN(A74/A73)</f>
        <v>2.1874386206529504E-2</v>
      </c>
      <c r="D74" s="132">
        <f t="shared" si="72"/>
        <v>-9.2297424828026425E-3</v>
      </c>
      <c r="E74" s="85"/>
      <c r="F74" s="62"/>
      <c r="G74" s="62"/>
      <c r="H74" s="62"/>
    </row>
    <row r="75" spans="1:8" ht="18">
      <c r="A75" s="67">
        <v>104.2</v>
      </c>
      <c r="B75" s="68">
        <v>71.2</v>
      </c>
      <c r="C75" s="131">
        <f t="shared" ref="C75:D75" si="73">LN(A75/A74)</f>
        <v>-1.9953156028635677E-2</v>
      </c>
      <c r="D75" s="132">
        <f t="shared" si="73"/>
        <v>1.5570024377385878E-2</v>
      </c>
      <c r="E75" s="85"/>
      <c r="F75" s="62"/>
      <c r="G75" s="62"/>
      <c r="H75" s="62"/>
    </row>
    <row r="76" spans="1:8" ht="18">
      <c r="A76" s="67">
        <v>105.25</v>
      </c>
      <c r="B76" s="68">
        <v>72.599999999999994</v>
      </c>
      <c r="C76" s="131">
        <f t="shared" ref="C76:D76" si="74">LN(A76/A75)</f>
        <v>1.0026343243224257E-2</v>
      </c>
      <c r="D76" s="132">
        <f t="shared" si="74"/>
        <v>1.9472103412820099E-2</v>
      </c>
      <c r="E76" s="85"/>
      <c r="F76" s="62"/>
      <c r="G76" s="62"/>
      <c r="H76" s="62"/>
    </row>
    <row r="77" spans="1:8" ht="18">
      <c r="A77" s="67">
        <v>104.5</v>
      </c>
      <c r="B77" s="68">
        <v>71.2</v>
      </c>
      <c r="C77" s="131">
        <f t="shared" ref="C77:D77" si="75">LN(A77/A76)</f>
        <v>-7.1514011576251282E-3</v>
      </c>
      <c r="D77" s="132">
        <f t="shared" si="75"/>
        <v>-1.9472103412820182E-2</v>
      </c>
      <c r="E77" s="85"/>
      <c r="F77" s="62"/>
      <c r="G77" s="62"/>
      <c r="H77" s="62"/>
    </row>
    <row r="78" spans="1:8" ht="18">
      <c r="A78" s="67">
        <v>104.4</v>
      </c>
      <c r="B78" s="68">
        <v>69.8</v>
      </c>
      <c r="C78" s="131">
        <f t="shared" ref="C78:D78" si="76">LN(A78/A77)</f>
        <v>-9.5739595632733264E-4</v>
      </c>
      <c r="D78" s="132">
        <f t="shared" si="76"/>
        <v>-1.9858808649603401E-2</v>
      </c>
      <c r="E78" s="85"/>
      <c r="F78" s="62"/>
      <c r="G78" s="62"/>
      <c r="H78" s="62"/>
    </row>
    <row r="79" spans="1:8" ht="18">
      <c r="A79" s="67">
        <v>105.35</v>
      </c>
      <c r="B79" s="68">
        <v>72.400000000000006</v>
      </c>
      <c r="C79" s="131">
        <f t="shared" ref="C79:D79" si="77">LN(A79/A78)</f>
        <v>9.0584648016594962E-3</v>
      </c>
      <c r="D79" s="132">
        <f t="shared" si="77"/>
        <v>3.6572289623344037E-2</v>
      </c>
      <c r="E79" s="85"/>
      <c r="F79" s="62"/>
      <c r="G79" s="62"/>
      <c r="H79" s="62"/>
    </row>
    <row r="80" spans="1:8" ht="18">
      <c r="A80" s="67">
        <v>105.7</v>
      </c>
      <c r="B80" s="68">
        <v>72.2</v>
      </c>
      <c r="C80" s="131">
        <f t="shared" ref="C80:D80" si="78">LN(A80/A79)</f>
        <v>3.3167526259940418E-3</v>
      </c>
      <c r="D80" s="132">
        <f t="shared" si="78"/>
        <v>-2.766253492890185E-3</v>
      </c>
      <c r="E80" s="85"/>
      <c r="F80" s="62"/>
      <c r="G80" s="62"/>
      <c r="H80" s="62"/>
    </row>
    <row r="81" spans="1:8" ht="18">
      <c r="A81" s="67">
        <v>104.9</v>
      </c>
      <c r="B81" s="68">
        <v>71.45</v>
      </c>
      <c r="C81" s="131">
        <f t="shared" ref="C81:D81" si="79">LN(A81/A80)</f>
        <v>-7.5973774739404656E-3</v>
      </c>
      <c r="D81" s="132">
        <f t="shared" si="79"/>
        <v>-1.0442141522904088E-2</v>
      </c>
      <c r="E81" s="85"/>
      <c r="F81" s="62"/>
      <c r="G81" s="62"/>
      <c r="H81" s="62"/>
    </row>
    <row r="82" spans="1:8" ht="18">
      <c r="A82" s="67">
        <v>102.25</v>
      </c>
      <c r="B82" s="68">
        <v>69</v>
      </c>
      <c r="C82" s="131">
        <f t="shared" ref="C82:D82" si="80">LN(A82/A81)</f>
        <v>-2.5586720479340457E-2</v>
      </c>
      <c r="D82" s="132">
        <f t="shared" si="80"/>
        <v>-3.4891399778617056E-2</v>
      </c>
      <c r="E82" s="85"/>
      <c r="F82" s="62"/>
      <c r="G82" s="62"/>
      <c r="H82" s="62"/>
    </row>
    <row r="83" spans="1:8" ht="18">
      <c r="A83" s="67">
        <v>102.5</v>
      </c>
      <c r="B83" s="68">
        <v>70.45</v>
      </c>
      <c r="C83" s="131">
        <f t="shared" ref="C83:D83" si="81">LN(A83/A82)</f>
        <v>2.4420036555518089E-3</v>
      </c>
      <c r="D83" s="132">
        <f t="shared" si="81"/>
        <v>2.0796733747429977E-2</v>
      </c>
      <c r="E83" s="85"/>
      <c r="F83" s="62"/>
      <c r="G83" s="62"/>
      <c r="H83" s="62"/>
    </row>
    <row r="84" spans="1:8" ht="18">
      <c r="A84" s="67">
        <v>106.75</v>
      </c>
      <c r="B84" s="68">
        <v>68.25</v>
      </c>
      <c r="C84" s="131">
        <f t="shared" ref="C84:D84" si="82">LN(A84/A83)</f>
        <v>4.0626853530271102E-2</v>
      </c>
      <c r="D84" s="132">
        <f t="shared" si="82"/>
        <v>-3.1725804279620157E-2</v>
      </c>
      <c r="E84" s="85"/>
      <c r="F84" s="62"/>
      <c r="G84" s="62"/>
      <c r="H84" s="62"/>
    </row>
    <row r="85" spans="1:8" ht="18">
      <c r="A85" s="67">
        <v>107.85</v>
      </c>
      <c r="B85" s="68">
        <v>68.2</v>
      </c>
      <c r="C85" s="131">
        <f t="shared" ref="C85:D85" si="83">LN(A85/A84)</f>
        <v>1.0251720726431419E-2</v>
      </c>
      <c r="D85" s="132">
        <f t="shared" si="83"/>
        <v>-7.3286921565269571E-4</v>
      </c>
      <c r="E85" s="85"/>
      <c r="F85" s="62"/>
      <c r="G85" s="62"/>
      <c r="H85" s="62"/>
    </row>
    <row r="86" spans="1:8" ht="18">
      <c r="A86" s="67">
        <v>105.95</v>
      </c>
      <c r="B86" s="68">
        <v>63</v>
      </c>
      <c r="C86" s="131">
        <f t="shared" ref="C86:D86" si="84">LN(A86/A85)</f>
        <v>-1.7774088120857269E-2</v>
      </c>
      <c r="D86" s="132">
        <f t="shared" si="84"/>
        <v>-7.930983845788378E-2</v>
      </c>
      <c r="E86" s="85"/>
      <c r="F86" s="62"/>
      <c r="G86" s="62"/>
      <c r="H86" s="62"/>
    </row>
    <row r="87" spans="1:8" ht="18">
      <c r="A87" s="67">
        <v>105</v>
      </c>
      <c r="B87" s="68">
        <v>63.4</v>
      </c>
      <c r="C87" s="131">
        <f t="shared" ref="C87:D87" si="85">LN(A87/A86)</f>
        <v>-9.0069345567847046E-3</v>
      </c>
      <c r="D87" s="132">
        <f t="shared" si="85"/>
        <v>6.3291350516475296E-3</v>
      </c>
      <c r="E87" s="85"/>
      <c r="F87" s="62"/>
      <c r="G87" s="62"/>
      <c r="H87" s="62"/>
    </row>
    <row r="88" spans="1:8" ht="18">
      <c r="A88" s="67">
        <v>104.45</v>
      </c>
      <c r="B88" s="68">
        <v>60.9</v>
      </c>
      <c r="C88" s="131">
        <f t="shared" ref="C88:D88" si="86">LN(A88/A87)</f>
        <v>-5.2518621549486038E-3</v>
      </c>
      <c r="D88" s="132">
        <f t="shared" si="86"/>
        <v>-4.0230686727328879E-2</v>
      </c>
      <c r="E88" s="85"/>
      <c r="F88" s="62"/>
      <c r="G88" s="62"/>
      <c r="H88" s="62"/>
    </row>
    <row r="89" spans="1:8" ht="18">
      <c r="A89" s="67">
        <v>103.65</v>
      </c>
      <c r="B89" s="68">
        <v>61.3</v>
      </c>
      <c r="C89" s="131">
        <f t="shared" ref="C89:D89" si="87">LN(A89/A88)</f>
        <v>-7.688649120786142E-3</v>
      </c>
      <c r="D89" s="132">
        <f t="shared" si="87"/>
        <v>6.5466682263143677E-3</v>
      </c>
      <c r="E89" s="85"/>
      <c r="F89" s="62"/>
      <c r="G89" s="62"/>
      <c r="H89" s="62"/>
    </row>
    <row r="90" spans="1:8" ht="18">
      <c r="A90" s="67">
        <v>105.7</v>
      </c>
      <c r="B90" s="68">
        <v>63.65</v>
      </c>
      <c r="C90" s="131">
        <f t="shared" ref="C90:D90" si="88">LN(A90/A89)</f>
        <v>1.958505399440337E-2</v>
      </c>
      <c r="D90" s="132">
        <f t="shared" si="88"/>
        <v>3.7619482061249931E-2</v>
      </c>
      <c r="E90" s="85"/>
      <c r="F90" s="62"/>
      <c r="G90" s="62"/>
      <c r="H90" s="62"/>
    </row>
    <row r="91" spans="1:8" ht="18">
      <c r="A91" s="67">
        <v>104</v>
      </c>
      <c r="B91" s="68">
        <v>65</v>
      </c>
      <c r="C91" s="131">
        <f t="shared" ref="C91:D91" si="89">LN(A91/A90)</f>
        <v>-1.6213993734819271E-2</v>
      </c>
      <c r="D91" s="132">
        <f t="shared" si="89"/>
        <v>2.0987944892221611E-2</v>
      </c>
      <c r="E91" s="85"/>
      <c r="F91" s="62"/>
      <c r="G91" s="62"/>
      <c r="H91" s="62"/>
    </row>
    <row r="92" spans="1:8" ht="18">
      <c r="A92" s="67">
        <v>104.4</v>
      </c>
      <c r="B92" s="68">
        <v>65.95</v>
      </c>
      <c r="C92" s="131">
        <f t="shared" ref="C92:D92" si="90">LN(A92/A91)</f>
        <v>3.8387763071656669E-3</v>
      </c>
      <c r="D92" s="132">
        <f t="shared" si="90"/>
        <v>1.4509609267686574E-2</v>
      </c>
      <c r="E92" s="85"/>
      <c r="F92" s="62"/>
      <c r="G92" s="62"/>
      <c r="H92" s="62"/>
    </row>
    <row r="93" spans="1:8" ht="18">
      <c r="A93" s="67">
        <v>105.9</v>
      </c>
      <c r="B93" s="68">
        <v>66.099999999999994</v>
      </c>
      <c r="C93" s="131">
        <f t="shared" ref="C93:D93" si="91">LN(A93/A92)</f>
        <v>1.4265577158822439E-2</v>
      </c>
      <c r="D93" s="132">
        <f t="shared" si="91"/>
        <v>2.2718676943168014E-3</v>
      </c>
      <c r="E93" s="85"/>
      <c r="F93" s="62"/>
      <c r="G93" s="62"/>
      <c r="H93" s="62"/>
    </row>
    <row r="94" spans="1:8" ht="18">
      <c r="A94" s="67">
        <v>112.7</v>
      </c>
      <c r="B94" s="68">
        <v>64</v>
      </c>
      <c r="C94" s="131">
        <f t="shared" ref="C94:D94" si="92">LN(A94/A93)</f>
        <v>6.2234168438369791E-2</v>
      </c>
      <c r="D94" s="132">
        <f t="shared" si="92"/>
        <v>-3.228566349796861E-2</v>
      </c>
      <c r="E94" s="85"/>
      <c r="F94" s="62"/>
      <c r="G94" s="62"/>
      <c r="H94" s="62"/>
    </row>
    <row r="95" spans="1:8" ht="18">
      <c r="A95" s="67">
        <v>110.7</v>
      </c>
      <c r="B95" s="68">
        <v>62.8</v>
      </c>
      <c r="C95" s="131">
        <f t="shared" ref="C95:D95" si="93">LN(A95/A94)</f>
        <v>-1.7905581331139408E-2</v>
      </c>
      <c r="D95" s="132">
        <f t="shared" si="93"/>
        <v>-1.8928009885518911E-2</v>
      </c>
      <c r="E95" s="85"/>
      <c r="F95" s="62"/>
      <c r="G95" s="62"/>
      <c r="H95" s="62"/>
    </row>
    <row r="96" spans="1:8" ht="18">
      <c r="A96" s="67">
        <v>110.3</v>
      </c>
      <c r="B96" s="68">
        <v>63.3</v>
      </c>
      <c r="C96" s="131">
        <f t="shared" ref="C96:D96" si="94">LN(A96/A95)</f>
        <v>-3.6199134551344642E-3</v>
      </c>
      <c r="D96" s="132">
        <f t="shared" si="94"/>
        <v>7.9302556759775645E-3</v>
      </c>
      <c r="E96" s="85"/>
      <c r="F96" s="62"/>
      <c r="G96" s="62"/>
      <c r="H96" s="62"/>
    </row>
    <row r="97" spans="1:8" ht="18">
      <c r="A97" s="67">
        <v>114</v>
      </c>
      <c r="B97" s="68">
        <v>63.6</v>
      </c>
      <c r="C97" s="131">
        <f t="shared" ref="C97:D97" si="95">LN(A97/A96)</f>
        <v>3.2994522135038708E-2</v>
      </c>
      <c r="D97" s="132">
        <f t="shared" si="95"/>
        <v>4.728141195946116E-3</v>
      </c>
      <c r="E97" s="85"/>
      <c r="F97" s="62"/>
      <c r="G97" s="62"/>
      <c r="H97" s="62"/>
    </row>
    <row r="98" spans="1:8" ht="18">
      <c r="A98" s="67">
        <v>112.85</v>
      </c>
      <c r="B98" s="68">
        <v>63.5</v>
      </c>
      <c r="C98" s="131">
        <f t="shared" ref="C98:D98" si="96">LN(A98/A97)</f>
        <v>-1.0138945130950849E-2</v>
      </c>
      <c r="D98" s="132">
        <f t="shared" si="96"/>
        <v>-1.573564447430552E-3</v>
      </c>
      <c r="E98" s="85"/>
      <c r="F98" s="62"/>
      <c r="G98" s="62"/>
      <c r="H98" s="62"/>
    </row>
    <row r="99" spans="1:8" ht="18">
      <c r="A99" s="67">
        <v>112.35</v>
      </c>
      <c r="B99" s="68">
        <v>63.4</v>
      </c>
      <c r="C99" s="131">
        <f t="shared" ref="C99:D99" si="97">LN(A99/A98)</f>
        <v>-4.4405046322065671E-3</v>
      </c>
      <c r="D99" s="132">
        <f t="shared" si="97"/>
        <v>-1.5760444554657658E-3</v>
      </c>
      <c r="E99" s="85"/>
      <c r="F99" s="62"/>
      <c r="G99" s="62"/>
      <c r="H99" s="62"/>
    </row>
    <row r="100" spans="1:8" ht="18">
      <c r="A100" s="67">
        <v>114.95</v>
      </c>
      <c r="B100" s="68">
        <v>63.85</v>
      </c>
      <c r="C100" s="131">
        <f t="shared" ref="C100:D100" si="98">LN(A100/A99)</f>
        <v>2.2878252577852504E-2</v>
      </c>
      <c r="D100" s="132">
        <f t="shared" si="98"/>
        <v>7.0727210353680146E-3</v>
      </c>
      <c r="E100" s="85"/>
      <c r="F100" s="62"/>
      <c r="G100" s="62"/>
      <c r="H100" s="62"/>
    </row>
    <row r="101" spans="1:8" ht="18">
      <c r="A101" s="67">
        <v>118.7</v>
      </c>
      <c r="B101" s="68">
        <v>70.2</v>
      </c>
      <c r="C101" s="131">
        <f t="shared" ref="C101:D101" si="99">LN(A101/A100)</f>
        <v>3.2102050406431736E-2</v>
      </c>
      <c r="D101" s="132">
        <f t="shared" si="99"/>
        <v>9.4811728553217109E-2</v>
      </c>
      <c r="E101" s="85"/>
      <c r="F101" s="62"/>
      <c r="G101" s="62"/>
      <c r="H101" s="62"/>
    </row>
    <row r="102" spans="1:8" ht="18">
      <c r="A102" s="67">
        <v>121.15</v>
      </c>
      <c r="B102" s="68">
        <v>73.400000000000006</v>
      </c>
      <c r="C102" s="131">
        <f t="shared" ref="C102:D102" si="100">LN(A102/A101)</f>
        <v>2.0430145646912336E-2</v>
      </c>
      <c r="D102" s="132">
        <f t="shared" si="100"/>
        <v>4.4575624588704586E-2</v>
      </c>
      <c r="E102" s="85"/>
      <c r="F102" s="62"/>
      <c r="G102" s="62"/>
      <c r="H102" s="62"/>
    </row>
    <row r="103" spans="1:8" ht="18">
      <c r="A103" s="67">
        <v>116</v>
      </c>
      <c r="B103" s="68">
        <v>73.25</v>
      </c>
      <c r="C103" s="131">
        <f t="shared" ref="C103:D103" si="101">LN(A103/A102)</f>
        <v>-4.34392561561701E-2</v>
      </c>
      <c r="D103" s="132">
        <f t="shared" si="101"/>
        <v>-2.0456877232933237E-3</v>
      </c>
      <c r="E103" s="85"/>
      <c r="F103" s="62"/>
      <c r="G103" s="62"/>
      <c r="H103" s="62"/>
    </row>
    <row r="104" spans="1:8" ht="18">
      <c r="A104" s="67">
        <v>115.4</v>
      </c>
      <c r="B104" s="68">
        <v>71.400000000000006</v>
      </c>
      <c r="C104" s="131">
        <f t="shared" ref="C104:D104" si="102">LN(A104/A103)</f>
        <v>-5.1858370323654137E-3</v>
      </c>
      <c r="D104" s="132">
        <f t="shared" si="102"/>
        <v>-2.5580378551637938E-2</v>
      </c>
      <c r="E104" s="85"/>
      <c r="F104" s="62"/>
      <c r="G104" s="62"/>
      <c r="H104" s="62"/>
    </row>
    <row r="105" spans="1:8" ht="18">
      <c r="A105" s="67">
        <v>117.5</v>
      </c>
      <c r="B105" s="68">
        <v>77.349999999999994</v>
      </c>
      <c r="C105" s="131">
        <f t="shared" ref="C105:D105" si="103">LN(A105/A104)</f>
        <v>1.8033979510214314E-2</v>
      </c>
      <c r="D105" s="132">
        <f t="shared" si="103"/>
        <v>8.0042707673536356E-2</v>
      </c>
      <c r="E105" s="85"/>
      <c r="F105" s="62"/>
      <c r="G105" s="62"/>
      <c r="H105" s="62"/>
    </row>
    <row r="106" spans="1:8" ht="18">
      <c r="A106" s="67">
        <v>115.8</v>
      </c>
      <c r="B106" s="68">
        <v>78.45</v>
      </c>
      <c r="C106" s="131">
        <f t="shared" ref="C106:D106" si="104">LN(A106/A105)</f>
        <v>-1.4573768445318783E-2</v>
      </c>
      <c r="D106" s="132">
        <f t="shared" si="104"/>
        <v>1.412090215996664E-2</v>
      </c>
      <c r="E106" s="85"/>
      <c r="F106" s="62"/>
      <c r="G106" s="62"/>
      <c r="H106" s="62"/>
    </row>
    <row r="107" spans="1:8" ht="18">
      <c r="A107" s="67">
        <v>114.7</v>
      </c>
      <c r="B107" s="68">
        <v>76.55</v>
      </c>
      <c r="C107" s="131">
        <f t="shared" ref="C107:D107" si="105">LN(A107/A106)</f>
        <v>-9.5445410035698598E-3</v>
      </c>
      <c r="D107" s="132">
        <f t="shared" si="105"/>
        <v>-2.451735707534896E-2</v>
      </c>
      <c r="E107" s="85"/>
      <c r="F107" s="62"/>
      <c r="G107" s="62"/>
      <c r="H107" s="62"/>
    </row>
    <row r="108" spans="1:8" ht="18">
      <c r="A108" s="67">
        <v>114.05</v>
      </c>
      <c r="B108" s="68">
        <v>77.2</v>
      </c>
      <c r="C108" s="131">
        <f t="shared" ref="C108:D108" si="106">LN(A108/A107)</f>
        <v>-5.6830754049280148E-3</v>
      </c>
      <c r="D108" s="132">
        <f t="shared" si="106"/>
        <v>8.4553349270378997E-3</v>
      </c>
      <c r="E108" s="85"/>
      <c r="F108" s="62"/>
      <c r="G108" s="62"/>
      <c r="H108" s="62"/>
    </row>
    <row r="109" spans="1:8" ht="18">
      <c r="A109" s="67">
        <v>113.95</v>
      </c>
      <c r="B109" s="68">
        <v>82.15</v>
      </c>
      <c r="C109" s="131">
        <f t="shared" ref="C109:D109" si="107">LN(A109/A108)</f>
        <v>-8.7719303870367467E-4</v>
      </c>
      <c r="D109" s="132">
        <f t="shared" si="107"/>
        <v>6.2147387452546603E-2</v>
      </c>
      <c r="E109" s="85"/>
      <c r="F109" s="62"/>
      <c r="G109" s="62"/>
      <c r="H109" s="62"/>
    </row>
    <row r="110" spans="1:8" ht="18">
      <c r="A110" s="67">
        <v>117.1</v>
      </c>
      <c r="B110" s="68">
        <v>83.9</v>
      </c>
      <c r="C110" s="131">
        <f t="shared" ref="C110:D110" si="108">LN(A110/A109)</f>
        <v>2.7268514911978261E-2</v>
      </c>
      <c r="D110" s="132">
        <f t="shared" si="108"/>
        <v>2.107876898988334E-2</v>
      </c>
      <c r="E110" s="85"/>
      <c r="F110" s="62"/>
      <c r="G110" s="62"/>
      <c r="H110" s="62"/>
    </row>
    <row r="111" spans="1:8" ht="18">
      <c r="A111" s="67">
        <v>115.4</v>
      </c>
      <c r="B111" s="68">
        <v>83.3</v>
      </c>
      <c r="C111" s="131">
        <f t="shared" ref="C111:D111" si="109">LN(A111/A110)</f>
        <v>-1.4623916529672341E-2</v>
      </c>
      <c r="D111" s="132">
        <f t="shared" si="109"/>
        <v>-7.1770643003635929E-3</v>
      </c>
      <c r="E111" s="85"/>
      <c r="F111" s="62"/>
      <c r="G111" s="62"/>
      <c r="H111" s="62"/>
    </row>
    <row r="112" spans="1:8" ht="18">
      <c r="A112" s="67">
        <v>113.65</v>
      </c>
      <c r="B112" s="68">
        <v>81.900000000000006</v>
      </c>
      <c r="C112" s="131">
        <f t="shared" ref="C112:D112" si="110">LN(A112/A111)</f>
        <v>-1.5280803775446957E-2</v>
      </c>
      <c r="D112" s="132">
        <f t="shared" si="110"/>
        <v>-1.6949558313773205E-2</v>
      </c>
      <c r="E112" s="85"/>
      <c r="F112" s="62"/>
      <c r="G112" s="62"/>
      <c r="H112" s="62"/>
    </row>
    <row r="113" spans="1:8" ht="18">
      <c r="A113" s="67">
        <v>115.55</v>
      </c>
      <c r="B113" s="68">
        <v>80.75</v>
      </c>
      <c r="C113" s="131">
        <f t="shared" ref="C113:D113" si="111">LN(A113/A112)</f>
        <v>1.657978642183754E-2</v>
      </c>
      <c r="D113" s="132">
        <f t="shared" si="111"/>
        <v>-1.4141028756257881E-2</v>
      </c>
      <c r="E113" s="85"/>
      <c r="F113" s="62"/>
      <c r="G113" s="62"/>
      <c r="H113" s="62"/>
    </row>
    <row r="114" spans="1:8" ht="18">
      <c r="A114" s="67">
        <v>114.35</v>
      </c>
      <c r="B114" s="68">
        <v>81.849999999999994</v>
      </c>
      <c r="C114" s="131">
        <f t="shared" ref="C114:D114" si="112">LN(A114/A113)</f>
        <v>-1.0439416251599633E-2</v>
      </c>
      <c r="D114" s="132">
        <f t="shared" si="112"/>
        <v>1.3530341714377838E-2</v>
      </c>
      <c r="E114" s="85"/>
      <c r="F114" s="62"/>
      <c r="G114" s="62"/>
      <c r="H114" s="62"/>
    </row>
    <row r="115" spans="1:8" ht="18">
      <c r="A115" s="67">
        <v>118.45</v>
      </c>
      <c r="B115" s="68">
        <v>80</v>
      </c>
      <c r="C115" s="131">
        <f t="shared" ref="C115:D115" si="113">LN(A115/A114)</f>
        <v>3.5227010136004433E-2</v>
      </c>
      <c r="D115" s="132">
        <f t="shared" si="113"/>
        <v>-2.2861669143262237E-2</v>
      </c>
      <c r="E115" s="85"/>
      <c r="F115" s="62"/>
      <c r="G115" s="62"/>
      <c r="H115" s="62"/>
    </row>
    <row r="116" spans="1:8" ht="18">
      <c r="A116" s="67">
        <v>119.4</v>
      </c>
      <c r="B116" s="68">
        <v>77.400000000000006</v>
      </c>
      <c r="C116" s="131">
        <f t="shared" ref="C116:D116" si="114">LN(A116/A115)</f>
        <v>7.9882703537071647E-3</v>
      </c>
      <c r="D116" s="132">
        <f t="shared" si="114"/>
        <v>-3.3039854078200155E-2</v>
      </c>
      <c r="E116" s="85"/>
      <c r="F116" s="62"/>
      <c r="G116" s="62"/>
      <c r="H116" s="62"/>
    </row>
    <row r="117" spans="1:8" ht="18">
      <c r="A117" s="67">
        <v>123.8</v>
      </c>
      <c r="B117" s="68">
        <v>78.599999999999994</v>
      </c>
      <c r="C117" s="131">
        <f t="shared" ref="C117:D117" si="115">LN(A117/A116)</f>
        <v>3.6188159291993885E-2</v>
      </c>
      <c r="D117" s="132">
        <f t="shared" si="115"/>
        <v>1.5384918839479237E-2</v>
      </c>
      <c r="E117" s="85"/>
      <c r="F117" s="62"/>
      <c r="G117" s="62"/>
      <c r="H117" s="62"/>
    </row>
    <row r="118" spans="1:8" ht="18">
      <c r="A118" s="67">
        <v>126.7</v>
      </c>
      <c r="B118" s="68">
        <v>81</v>
      </c>
      <c r="C118" s="131">
        <f t="shared" ref="C118:D118" si="116">LN(A118/A117)</f>
        <v>2.3154727076597676E-2</v>
      </c>
      <c r="D118" s="132">
        <f t="shared" si="116"/>
        <v>3.0077455237277954E-2</v>
      </c>
      <c r="E118" s="85"/>
      <c r="F118" s="62"/>
      <c r="G118" s="62"/>
      <c r="H118" s="62"/>
    </row>
    <row r="119" spans="1:8" ht="18">
      <c r="A119" s="67">
        <v>127.5</v>
      </c>
      <c r="B119" s="68">
        <v>81.7</v>
      </c>
      <c r="C119" s="131">
        <f t="shared" ref="C119:D119" si="117">LN(A119/A118)</f>
        <v>6.2942772713874846E-3</v>
      </c>
      <c r="D119" s="132">
        <f t="shared" si="117"/>
        <v>8.6048471935184275E-3</v>
      </c>
      <c r="E119" s="85"/>
      <c r="F119" s="62"/>
      <c r="G119" s="62"/>
      <c r="H119" s="62"/>
    </row>
    <row r="120" spans="1:8" ht="18">
      <c r="A120" s="67">
        <v>125.9</v>
      </c>
      <c r="B120" s="68">
        <v>81.45</v>
      </c>
      <c r="C120" s="131">
        <f t="shared" ref="C120:D120" si="118">LN(A120/A119)</f>
        <v>-1.2628423548179264E-2</v>
      </c>
      <c r="D120" s="132">
        <f t="shared" si="118"/>
        <v>-3.0646668179031039E-3</v>
      </c>
      <c r="E120" s="85"/>
      <c r="F120" s="62"/>
      <c r="G120" s="62"/>
      <c r="H120" s="62"/>
    </row>
    <row r="121" spans="1:8" ht="18">
      <c r="A121" s="67">
        <v>128</v>
      </c>
      <c r="B121" s="68">
        <v>83</v>
      </c>
      <c r="C121" s="131">
        <f t="shared" ref="C121:D121" si="119">LN(A121/A120)</f>
        <v>1.6542322869315656E-2</v>
      </c>
      <c r="D121" s="132">
        <f t="shared" si="119"/>
        <v>1.8851272748543847E-2</v>
      </c>
      <c r="E121" s="85"/>
      <c r="F121" s="62"/>
      <c r="G121" s="62"/>
      <c r="H121" s="62"/>
    </row>
    <row r="122" spans="1:8" ht="18">
      <c r="A122" s="67">
        <v>124.8</v>
      </c>
      <c r="B122" s="68">
        <v>80.650000000000006</v>
      </c>
      <c r="C122" s="131">
        <f t="shared" ref="C122:D122" si="120">LN(A122/A121)</f>
        <v>-2.5317807984289897E-2</v>
      </c>
      <c r="D122" s="132">
        <f t="shared" si="120"/>
        <v>-2.8721803225379983E-2</v>
      </c>
      <c r="E122" s="85"/>
      <c r="F122" s="62"/>
      <c r="G122" s="62"/>
      <c r="H122" s="62"/>
    </row>
    <row r="123" spans="1:8" ht="18">
      <c r="A123" s="67">
        <v>126.6</v>
      </c>
      <c r="B123" s="68">
        <v>81.2</v>
      </c>
      <c r="C123" s="131">
        <f t="shared" ref="C123:D123" si="121">LN(A123/A122)</f>
        <v>1.4320053774748471E-2</v>
      </c>
      <c r="D123" s="132">
        <f t="shared" si="121"/>
        <v>6.7964425964143977E-3</v>
      </c>
      <c r="E123" s="85"/>
      <c r="F123" s="62"/>
      <c r="G123" s="62"/>
      <c r="H123" s="62"/>
    </row>
    <row r="124" spans="1:8" ht="18">
      <c r="A124" s="67">
        <v>125.8</v>
      </c>
      <c r="B124" s="68">
        <v>80.400000000000006</v>
      </c>
      <c r="C124" s="131">
        <f t="shared" ref="C124:D124" si="122">LN(A124/A123)</f>
        <v>-6.339165443735654E-3</v>
      </c>
      <c r="D124" s="132">
        <f t="shared" si="122"/>
        <v>-9.9010709827115698E-3</v>
      </c>
      <c r="E124" s="85"/>
      <c r="F124" s="62"/>
      <c r="G124" s="62"/>
      <c r="H124" s="62"/>
    </row>
    <row r="125" spans="1:8" ht="18">
      <c r="A125" s="67">
        <v>128.5</v>
      </c>
      <c r="B125" s="68">
        <v>79.75</v>
      </c>
      <c r="C125" s="131">
        <f t="shared" ref="C125:D125" si="123">LN(A125/A124)</f>
        <v>2.1235560068934328E-2</v>
      </c>
      <c r="D125" s="132">
        <f t="shared" si="123"/>
        <v>-8.1174345199667656E-3</v>
      </c>
      <c r="E125" s="85"/>
      <c r="F125" s="62"/>
      <c r="G125" s="62"/>
      <c r="H125" s="62"/>
    </row>
    <row r="126" spans="1:8" ht="18">
      <c r="A126" s="67">
        <v>128.25</v>
      </c>
      <c r="B126" s="68">
        <v>79.150000000000006</v>
      </c>
      <c r="C126" s="131">
        <f t="shared" ref="C126:D126" si="124">LN(A126/A125)</f>
        <v>-1.9474202843955666E-3</v>
      </c>
      <c r="D126" s="132">
        <f t="shared" si="124"/>
        <v>-7.5519553379326809E-3</v>
      </c>
      <c r="E126" s="85"/>
      <c r="F126" s="62"/>
      <c r="G126" s="62"/>
      <c r="H126" s="62"/>
    </row>
    <row r="127" spans="1:8" ht="18">
      <c r="A127" s="67">
        <v>127</v>
      </c>
      <c r="B127" s="68">
        <v>78.3</v>
      </c>
      <c r="C127" s="131">
        <f t="shared" ref="C127:D127" si="125">LN(A127/A126)</f>
        <v>-9.7943975922876979E-3</v>
      </c>
      <c r="D127" s="132">
        <f t="shared" si="125"/>
        <v>-1.0797183330263856E-2</v>
      </c>
      <c r="E127" s="85"/>
      <c r="F127" s="62"/>
      <c r="G127" s="62"/>
      <c r="H127" s="62"/>
    </row>
    <row r="128" spans="1:8" ht="18">
      <c r="A128" s="67">
        <v>124.55</v>
      </c>
      <c r="B128" s="68">
        <v>77.900000000000006</v>
      </c>
      <c r="C128" s="131">
        <f t="shared" ref="C128:D128" si="126">LN(A128/A127)</f>
        <v>-1.9479844750401855E-2</v>
      </c>
      <c r="D128" s="132">
        <f t="shared" si="126"/>
        <v>-5.1216501200546946E-3</v>
      </c>
      <c r="E128" s="85"/>
      <c r="F128" s="62"/>
      <c r="G128" s="62"/>
      <c r="H128" s="62"/>
    </row>
    <row r="129" spans="1:8" ht="18">
      <c r="A129" s="67">
        <v>122</v>
      </c>
      <c r="B129" s="68">
        <v>77.55</v>
      </c>
      <c r="C129" s="131">
        <f t="shared" ref="C129:D129" si="127">LN(A129/A128)</f>
        <v>-2.0686196974932888E-2</v>
      </c>
      <c r="D129" s="132">
        <f t="shared" si="127"/>
        <v>-4.503063254154855E-3</v>
      </c>
      <c r="E129" s="85"/>
      <c r="F129" s="62"/>
      <c r="G129" s="62"/>
      <c r="H129" s="62"/>
    </row>
    <row r="130" spans="1:8" ht="18">
      <c r="A130" s="67">
        <v>124.2</v>
      </c>
      <c r="B130" s="68">
        <v>81.900000000000006</v>
      </c>
      <c r="C130" s="131">
        <f t="shared" ref="C130:D130" si="128">LN(A130/A129)</f>
        <v>1.7872124766121829E-2</v>
      </c>
      <c r="D130" s="132">
        <f t="shared" si="128"/>
        <v>5.4576101236475938E-2</v>
      </c>
      <c r="E130" s="85"/>
      <c r="F130" s="62"/>
      <c r="G130" s="62"/>
      <c r="H130" s="62"/>
    </row>
    <row r="131" spans="1:8" ht="18">
      <c r="A131" s="67">
        <v>124.4</v>
      </c>
      <c r="B131" s="68">
        <v>81.25</v>
      </c>
      <c r="C131" s="131">
        <f t="shared" ref="C131:D131" si="129">LN(A131/A130)</f>
        <v>1.6090108057006858E-3</v>
      </c>
      <c r="D131" s="132">
        <f t="shared" si="129"/>
        <v>-7.9681696491769576E-3</v>
      </c>
      <c r="E131" s="85"/>
      <c r="F131" s="62"/>
      <c r="G131" s="62"/>
      <c r="H131" s="62"/>
    </row>
    <row r="132" spans="1:8" ht="18">
      <c r="A132" s="67">
        <v>124.45</v>
      </c>
      <c r="B132" s="68">
        <v>79.150000000000006</v>
      </c>
      <c r="C132" s="131">
        <f t="shared" ref="C132:D132" si="130">LN(A132/A131)</f>
        <v>4.0184850852202094E-4</v>
      </c>
      <c r="D132" s="132">
        <f t="shared" si="130"/>
        <v>-2.6186034882825605E-2</v>
      </c>
      <c r="E132" s="85"/>
      <c r="F132" s="62"/>
      <c r="G132" s="62"/>
      <c r="H132" s="62"/>
    </row>
    <row r="133" spans="1:8" ht="18">
      <c r="A133" s="67">
        <v>124.95</v>
      </c>
      <c r="B133" s="68">
        <v>79.2</v>
      </c>
      <c r="C133" s="131">
        <f t="shared" ref="C133:D133" si="131">LN(A133/A132)</f>
        <v>4.0096284673603374E-3</v>
      </c>
      <c r="D133" s="132">
        <f t="shared" si="131"/>
        <v>6.3151249335887955E-4</v>
      </c>
      <c r="E133" s="85"/>
      <c r="F133" s="62"/>
      <c r="G133" s="62"/>
      <c r="H133" s="62"/>
    </row>
    <row r="134" spans="1:8" ht="18">
      <c r="A134" s="67">
        <v>124.5</v>
      </c>
      <c r="B134" s="68">
        <v>80.400000000000006</v>
      </c>
      <c r="C134" s="131">
        <f t="shared" ref="C134:D134" si="132">LN(A134/A133)</f>
        <v>-3.607941376199054E-3</v>
      </c>
      <c r="D134" s="132">
        <f t="shared" si="132"/>
        <v>1.5037877364540502E-2</v>
      </c>
      <c r="E134" s="85"/>
      <c r="F134" s="62"/>
      <c r="G134" s="62"/>
      <c r="H134" s="62"/>
    </row>
    <row r="135" spans="1:8" ht="18">
      <c r="A135" s="67">
        <v>122.45</v>
      </c>
      <c r="B135" s="68">
        <v>82.7</v>
      </c>
      <c r="C135" s="131">
        <f t="shared" ref="C135:D135" si="133">LN(A135/A134)</f>
        <v>-1.6602932506585587E-2</v>
      </c>
      <c r="D135" s="132">
        <f t="shared" si="133"/>
        <v>2.8205425844725008E-2</v>
      </c>
      <c r="E135" s="85"/>
      <c r="F135" s="62"/>
      <c r="G135" s="62"/>
      <c r="H135" s="62"/>
    </row>
    <row r="136" spans="1:8" ht="18">
      <c r="A136" s="67">
        <v>120.95</v>
      </c>
      <c r="B136" s="68">
        <v>83.7</v>
      </c>
      <c r="C136" s="131">
        <f t="shared" ref="C136:D136" si="134">LN(A136/A135)</f>
        <v>-1.2325546342140538E-2</v>
      </c>
      <c r="D136" s="132">
        <f t="shared" si="134"/>
        <v>1.201937546578394E-2</v>
      </c>
      <c r="E136" s="85"/>
      <c r="F136" s="62"/>
      <c r="G136" s="62"/>
      <c r="H136" s="62"/>
    </row>
    <row r="137" spans="1:8" ht="18">
      <c r="A137" s="67">
        <v>119.75</v>
      </c>
      <c r="B137" s="68">
        <v>81.8</v>
      </c>
      <c r="C137" s="131">
        <f t="shared" ref="C137:D137" si="135">LN(A137/A136)</f>
        <v>-9.971000765011697E-3</v>
      </c>
      <c r="D137" s="132">
        <f t="shared" si="135"/>
        <v>-2.2961733886728296E-2</v>
      </c>
      <c r="E137" s="85"/>
      <c r="F137" s="62"/>
      <c r="G137" s="62"/>
      <c r="H137" s="62"/>
    </row>
    <row r="138" spans="1:8" ht="18">
      <c r="A138" s="67">
        <v>120.85</v>
      </c>
      <c r="B138" s="68">
        <v>80.3</v>
      </c>
      <c r="C138" s="131">
        <f t="shared" ref="C138:D138" si="136">LN(A138/A137)</f>
        <v>9.1438708584673286E-3</v>
      </c>
      <c r="D138" s="132">
        <f t="shared" si="136"/>
        <v>-1.8507622655985326E-2</v>
      </c>
      <c r="E138" s="85"/>
      <c r="F138" s="62"/>
      <c r="G138" s="62"/>
      <c r="H138" s="62"/>
    </row>
    <row r="139" spans="1:8" ht="18">
      <c r="A139" s="67">
        <v>121.45</v>
      </c>
      <c r="B139" s="68">
        <v>80.2</v>
      </c>
      <c r="C139" s="131">
        <f t="shared" ref="C139:D139" si="137">LN(A139/A138)</f>
        <v>4.9525482986896062E-3</v>
      </c>
      <c r="D139" s="132">
        <f t="shared" si="137"/>
        <v>-1.2461060802470717E-3</v>
      </c>
      <c r="E139" s="85"/>
      <c r="F139" s="62"/>
      <c r="G139" s="62"/>
      <c r="H139" s="62"/>
    </row>
    <row r="140" spans="1:8" ht="18">
      <c r="A140" s="67">
        <v>125</v>
      </c>
      <c r="B140" s="68">
        <v>81.95</v>
      </c>
      <c r="C140" s="131">
        <f t="shared" ref="C140:D140" si="138">LN(A140/A139)</f>
        <v>2.8811081854119656E-2</v>
      </c>
      <c r="D140" s="132">
        <f t="shared" si="138"/>
        <v>2.1585790317369936E-2</v>
      </c>
      <c r="E140" s="85"/>
      <c r="F140" s="62"/>
      <c r="G140" s="62"/>
      <c r="H140" s="62"/>
    </row>
    <row r="141" spans="1:8" ht="18">
      <c r="A141" s="67">
        <v>120.4</v>
      </c>
      <c r="B141" s="68">
        <v>79.599999999999994</v>
      </c>
      <c r="C141" s="131">
        <f t="shared" ref="C141:D141" si="139">LN(A141/A140)</f>
        <v>-3.7494204427580405E-2</v>
      </c>
      <c r="D141" s="132">
        <f t="shared" si="139"/>
        <v>-2.9095212339501516E-2</v>
      </c>
      <c r="E141" s="85"/>
      <c r="F141" s="62"/>
      <c r="G141" s="62"/>
      <c r="H141" s="62"/>
    </row>
    <row r="142" spans="1:8" ht="18">
      <c r="A142" s="67">
        <v>119.4</v>
      </c>
      <c r="B142" s="68">
        <v>82.5</v>
      </c>
      <c r="C142" s="131">
        <f t="shared" ref="C142:D142" si="140">LN(A142/A141)</f>
        <v>-8.3403319162189508E-3</v>
      </c>
      <c r="D142" s="132">
        <f t="shared" si="140"/>
        <v>3.5784200490297992E-2</v>
      </c>
      <c r="E142" s="85"/>
      <c r="F142" s="62"/>
      <c r="G142" s="62"/>
      <c r="H142" s="62"/>
    </row>
    <row r="143" spans="1:8" ht="18">
      <c r="A143" s="67">
        <v>118.65</v>
      </c>
      <c r="B143" s="68">
        <v>82.6</v>
      </c>
      <c r="C143" s="131">
        <f t="shared" ref="C143:D143" si="141">LN(A143/A142)</f>
        <v>-6.3012180767291403E-3</v>
      </c>
      <c r="D143" s="132">
        <f t="shared" si="141"/>
        <v>1.2113871862970882E-3</v>
      </c>
      <c r="E143" s="85"/>
      <c r="F143" s="62"/>
      <c r="G143" s="62"/>
      <c r="H143" s="62"/>
    </row>
    <row r="144" spans="1:8" ht="18">
      <c r="A144" s="67">
        <v>119.35</v>
      </c>
      <c r="B144" s="68">
        <v>81.8</v>
      </c>
      <c r="C144" s="131">
        <f t="shared" ref="C144:D144" si="142">LN(A144/A143)</f>
        <v>5.8823699030663918E-3</v>
      </c>
      <c r="D144" s="132">
        <f t="shared" si="142"/>
        <v>-9.7324369182310005E-3</v>
      </c>
      <c r="E144" s="85"/>
      <c r="F144" s="62"/>
      <c r="G144" s="62"/>
      <c r="H144" s="62"/>
    </row>
    <row r="145" spans="1:8" ht="18">
      <c r="A145" s="67">
        <v>120.8</v>
      </c>
      <c r="B145" s="68">
        <v>80.2</v>
      </c>
      <c r="C145" s="131">
        <f t="shared" ref="C145:D145" si="143">LN(A145/A144)</f>
        <v>1.2075932715875429E-2</v>
      </c>
      <c r="D145" s="132">
        <f t="shared" si="143"/>
        <v>-1.9753728736232538E-2</v>
      </c>
      <c r="E145" s="85"/>
      <c r="F145" s="62"/>
      <c r="G145" s="62"/>
      <c r="H145" s="62"/>
    </row>
    <row r="146" spans="1:8" ht="18">
      <c r="A146" s="67">
        <v>121.75</v>
      </c>
      <c r="B146" s="68">
        <v>79.400000000000006</v>
      </c>
      <c r="C146" s="131">
        <f t="shared" ref="C146:D146" si="144">LN(A146/A145)</f>
        <v>7.8334764619845971E-3</v>
      </c>
      <c r="D146" s="132">
        <f t="shared" si="144"/>
        <v>-1.0025146619378707E-2</v>
      </c>
      <c r="E146" s="85"/>
      <c r="F146" s="62"/>
      <c r="G146" s="62"/>
      <c r="H146" s="62"/>
    </row>
    <row r="147" spans="1:8" ht="18">
      <c r="A147" s="67">
        <v>119.4</v>
      </c>
      <c r="B147" s="68">
        <v>80.7</v>
      </c>
      <c r="C147" s="131">
        <f t="shared" ref="C147:D147" si="145">LN(A147/A146)</f>
        <v>-1.9490561004197399E-2</v>
      </c>
      <c r="D147" s="132">
        <f t="shared" si="145"/>
        <v>1.6240207022813032E-2</v>
      </c>
      <c r="E147" s="85"/>
      <c r="F147" s="62"/>
      <c r="G147" s="62"/>
      <c r="H147" s="62"/>
    </row>
    <row r="148" spans="1:8" ht="18">
      <c r="A148" s="67">
        <v>117.4</v>
      </c>
      <c r="B148" s="68">
        <v>79.5</v>
      </c>
      <c r="C148" s="131">
        <f t="shared" ref="C148:D148" si="146">LN(A148/A147)</f>
        <v>-1.6892293564505636E-2</v>
      </c>
      <c r="D148" s="132">
        <f t="shared" si="146"/>
        <v>-1.4981553615616946E-2</v>
      </c>
      <c r="E148" s="85"/>
      <c r="F148" s="62"/>
      <c r="G148" s="62"/>
      <c r="H148" s="62"/>
    </row>
    <row r="149" spans="1:8" ht="18">
      <c r="A149" s="67">
        <v>116.55</v>
      </c>
      <c r="B149" s="68">
        <v>78.7</v>
      </c>
      <c r="C149" s="131">
        <f t="shared" ref="C149:D149" si="147">LN(A149/A148)</f>
        <v>-7.2665419122300247E-3</v>
      </c>
      <c r="D149" s="132">
        <f t="shared" si="147"/>
        <v>-1.011386623692867E-2</v>
      </c>
      <c r="E149" s="85"/>
      <c r="F149" s="62"/>
      <c r="G149" s="62"/>
      <c r="H149" s="62"/>
    </row>
    <row r="150" spans="1:8" ht="18">
      <c r="A150" s="67">
        <v>113.25</v>
      </c>
      <c r="B150" s="68">
        <v>78.45</v>
      </c>
      <c r="C150" s="131">
        <f t="shared" ref="C150:D150" si="148">LN(A150/A149)</f>
        <v>-2.8722601118622716E-2</v>
      </c>
      <c r="D150" s="132">
        <f t="shared" si="148"/>
        <v>-3.1816762443159299E-3</v>
      </c>
      <c r="E150" s="85"/>
      <c r="F150" s="62"/>
      <c r="G150" s="62"/>
      <c r="H150" s="62"/>
    </row>
    <row r="151" spans="1:8" ht="18">
      <c r="A151" s="67">
        <v>115.8</v>
      </c>
      <c r="B151" s="68">
        <v>80.099999999999994</v>
      </c>
      <c r="C151" s="131">
        <f t="shared" ref="C151:D151" si="149">LN(A151/A150)</f>
        <v>2.2266800775751449E-2</v>
      </c>
      <c r="D151" s="132">
        <f t="shared" si="149"/>
        <v>2.0814374895271756E-2</v>
      </c>
      <c r="E151" s="85"/>
      <c r="F151" s="62"/>
      <c r="G151" s="62"/>
      <c r="H151" s="62"/>
    </row>
    <row r="152" spans="1:8" ht="18">
      <c r="A152" s="67">
        <v>116.75</v>
      </c>
      <c r="B152" s="68">
        <v>78.8</v>
      </c>
      <c r="C152" s="131">
        <f t="shared" ref="C152:D152" si="150">LN(A152/A151)</f>
        <v>8.1703314101119265E-3</v>
      </c>
      <c r="D152" s="132">
        <f t="shared" si="150"/>
        <v>-1.6362857210480024E-2</v>
      </c>
      <c r="E152" s="85"/>
      <c r="F152" s="62"/>
      <c r="G152" s="62"/>
      <c r="H152" s="62"/>
    </row>
    <row r="153" spans="1:8" ht="18">
      <c r="A153" s="67">
        <v>115.6</v>
      </c>
      <c r="B153" s="68">
        <v>78.2</v>
      </c>
      <c r="C153" s="131">
        <f t="shared" ref="C153:D153" si="151">LN(A153/A152)</f>
        <v>-9.8989403107296731E-3</v>
      </c>
      <c r="D153" s="132">
        <f t="shared" si="151"/>
        <v>-7.6433493125680121E-3</v>
      </c>
      <c r="E153" s="85"/>
      <c r="F153" s="62"/>
      <c r="G153" s="62"/>
      <c r="H153" s="62"/>
    </row>
    <row r="154" spans="1:8" ht="18">
      <c r="A154" s="67">
        <v>115.9</v>
      </c>
      <c r="B154" s="68">
        <v>77.45</v>
      </c>
      <c r="C154" s="131">
        <f t="shared" ref="C154:D154" si="152">LN(A154/A153)</f>
        <v>2.5917941074290246E-3</v>
      </c>
      <c r="D154" s="132">
        <f t="shared" si="152"/>
        <v>-9.6370806883877298E-3</v>
      </c>
      <c r="E154" s="85"/>
      <c r="F154" s="62"/>
      <c r="G154" s="62"/>
      <c r="H154" s="62"/>
    </row>
    <row r="155" spans="1:8" ht="18">
      <c r="A155" s="67">
        <v>115.2</v>
      </c>
      <c r="B155" s="68">
        <v>76.3</v>
      </c>
      <c r="C155" s="131">
        <f t="shared" ref="C155:D155" si="153">LN(A155/A154)</f>
        <v>-6.0580020839151845E-3</v>
      </c>
      <c r="D155" s="132">
        <f t="shared" si="153"/>
        <v>-1.4959628572466398E-2</v>
      </c>
      <c r="E155" s="85"/>
      <c r="F155" s="62"/>
      <c r="G155" s="62"/>
      <c r="H155" s="62"/>
    </row>
    <row r="156" spans="1:8" ht="18">
      <c r="A156" s="67">
        <v>115.8</v>
      </c>
      <c r="B156" s="68">
        <v>75.95</v>
      </c>
      <c r="C156" s="131">
        <f t="shared" ref="C156:D156" si="154">LN(A156/A155)</f>
        <v>5.19481687710393E-3</v>
      </c>
      <c r="D156" s="132">
        <f t="shared" si="154"/>
        <v>-4.5977092486294314E-3</v>
      </c>
      <c r="E156" s="85"/>
      <c r="F156" s="62"/>
      <c r="G156" s="62"/>
      <c r="H156" s="62"/>
    </row>
    <row r="157" spans="1:8" ht="18">
      <c r="A157" s="67">
        <v>116.75</v>
      </c>
      <c r="B157" s="68">
        <v>76.2</v>
      </c>
      <c r="C157" s="131">
        <f t="shared" ref="C157:D157" si="155">LN(A157/A156)</f>
        <v>8.1703314101119265E-3</v>
      </c>
      <c r="D157" s="132">
        <f t="shared" si="155"/>
        <v>3.2862336508188237E-3</v>
      </c>
      <c r="E157" s="85"/>
      <c r="F157" s="62"/>
      <c r="G157" s="62"/>
      <c r="H157" s="62"/>
    </row>
    <row r="158" spans="1:8" ht="18">
      <c r="A158" s="67">
        <v>117.5</v>
      </c>
      <c r="B158" s="68">
        <v>75.75</v>
      </c>
      <c r="C158" s="131">
        <f t="shared" ref="C158:D158" si="156">LN(A158/A157)</f>
        <v>6.4034370352070071E-3</v>
      </c>
      <c r="D158" s="132">
        <f t="shared" si="156"/>
        <v>-5.9230183031220556E-3</v>
      </c>
      <c r="E158" s="85"/>
      <c r="F158" s="62"/>
      <c r="G158" s="62"/>
      <c r="H158" s="62"/>
    </row>
    <row r="159" spans="1:8" ht="18">
      <c r="A159" s="67">
        <v>118.2</v>
      </c>
      <c r="B159" s="68">
        <v>76.45</v>
      </c>
      <c r="C159" s="131">
        <f t="shared" ref="C159:D159" si="157">LN(A159/A158)</f>
        <v>5.939771387784158E-3</v>
      </c>
      <c r="D159" s="132">
        <f t="shared" si="157"/>
        <v>9.1984879855927185E-3</v>
      </c>
      <c r="E159" s="85"/>
      <c r="F159" s="62"/>
      <c r="G159" s="62"/>
      <c r="H159" s="62"/>
    </row>
    <row r="160" spans="1:8" ht="18">
      <c r="A160" s="67">
        <v>118.5</v>
      </c>
      <c r="B160" s="68">
        <v>75.05</v>
      </c>
      <c r="C160" s="131">
        <f t="shared" ref="C160:D160" si="158">LN(A160/A159)</f>
        <v>2.5348556031881157E-3</v>
      </c>
      <c r="D160" s="132">
        <f t="shared" si="158"/>
        <v>-1.8482374295600394E-2</v>
      </c>
      <c r="E160" s="85"/>
      <c r="F160" s="62"/>
      <c r="G160" s="62"/>
      <c r="H160" s="62"/>
    </row>
    <row r="161" spans="1:8" ht="18">
      <c r="A161" s="67">
        <v>117.25</v>
      </c>
      <c r="B161" s="68">
        <v>73.599999999999994</v>
      </c>
      <c r="C161" s="131">
        <f t="shared" ref="C161:D161" si="159">LN(A161/A160)</f>
        <v>-1.0604553248797112E-2</v>
      </c>
      <c r="D161" s="132">
        <f t="shared" si="159"/>
        <v>-1.9509532344640416E-2</v>
      </c>
      <c r="E161" s="85"/>
      <c r="F161" s="62"/>
      <c r="G161" s="62"/>
      <c r="H161" s="62"/>
    </row>
    <row r="162" spans="1:8" ht="18">
      <c r="A162" s="67">
        <v>118.2</v>
      </c>
      <c r="B162" s="68">
        <v>71.099999999999994</v>
      </c>
      <c r="C162" s="131">
        <f t="shared" ref="C162:D162" si="160">LN(A162/A161)</f>
        <v>8.0696976456090825E-3</v>
      </c>
      <c r="D162" s="132">
        <f t="shared" si="160"/>
        <v>-3.4557688925635315E-2</v>
      </c>
      <c r="E162" s="85"/>
      <c r="F162" s="62"/>
      <c r="G162" s="62"/>
      <c r="H162" s="62"/>
    </row>
    <row r="163" spans="1:8" ht="18">
      <c r="A163" s="67">
        <v>117</v>
      </c>
      <c r="B163" s="68">
        <v>70.900000000000006</v>
      </c>
      <c r="C163" s="131">
        <f t="shared" ref="C163:D163" si="161">LN(A163/A162)</f>
        <v>-1.0204170174241736E-2</v>
      </c>
      <c r="D163" s="132">
        <f t="shared" si="161"/>
        <v>-2.8169032711132689E-3</v>
      </c>
      <c r="E163" s="85"/>
      <c r="F163" s="62"/>
      <c r="G163" s="62"/>
      <c r="H163" s="62"/>
    </row>
    <row r="164" spans="1:8" ht="18">
      <c r="A164" s="67">
        <v>115.7</v>
      </c>
      <c r="B164" s="68">
        <v>70.400000000000006</v>
      </c>
      <c r="C164" s="131">
        <f t="shared" ref="C164:D164" si="162">LN(A164/A163)</f>
        <v>-1.1173300598125189E-2</v>
      </c>
      <c r="D164" s="132">
        <f t="shared" si="162"/>
        <v>-7.0771703740850874E-3</v>
      </c>
      <c r="E164" s="85"/>
      <c r="F164" s="62"/>
      <c r="G164" s="62"/>
      <c r="H164" s="62"/>
    </row>
    <row r="165" spans="1:8" ht="18">
      <c r="A165" s="67">
        <v>117.3</v>
      </c>
      <c r="B165" s="68">
        <v>69</v>
      </c>
      <c r="C165" s="131">
        <f t="shared" ref="C165:D165" si="163">LN(A165/A164)</f>
        <v>1.3734121459798836E-2</v>
      </c>
      <c r="D165" s="132">
        <f t="shared" si="163"/>
        <v>-2.0086758566737459E-2</v>
      </c>
      <c r="E165" s="85"/>
      <c r="F165" s="62"/>
      <c r="G165" s="62"/>
      <c r="H165" s="62"/>
    </row>
    <row r="166" spans="1:8" ht="18">
      <c r="A166" s="67">
        <v>117.9</v>
      </c>
      <c r="B166" s="68">
        <v>72.5</v>
      </c>
      <c r="C166" s="131">
        <f t="shared" ref="C166:D166" si="164">LN(A166/A165)</f>
        <v>5.102051883895552E-3</v>
      </c>
      <c r="D166" s="132">
        <f t="shared" si="164"/>
        <v>4.9480057263369716E-2</v>
      </c>
      <c r="E166" s="85"/>
      <c r="F166" s="62"/>
      <c r="G166" s="62"/>
      <c r="H166" s="62"/>
    </row>
    <row r="167" spans="1:8" ht="18">
      <c r="A167" s="67">
        <v>116.95</v>
      </c>
      <c r="B167" s="68">
        <v>73.25</v>
      </c>
      <c r="C167" s="131">
        <f t="shared" ref="C167:D167" si="165">LN(A167/A166)</f>
        <v>-8.0903145131372561E-3</v>
      </c>
      <c r="D167" s="132">
        <f t="shared" si="165"/>
        <v>1.0291686036547506E-2</v>
      </c>
      <c r="E167" s="85"/>
      <c r="F167" s="62"/>
      <c r="G167" s="62"/>
      <c r="H167" s="62"/>
    </row>
    <row r="168" spans="1:8" ht="18">
      <c r="A168" s="67">
        <v>118.35</v>
      </c>
      <c r="B168" s="68">
        <v>71</v>
      </c>
      <c r="C168" s="131">
        <f t="shared" ref="C168:D168" si="166">LN(A168/A167)</f>
        <v>1.1899842929804753E-2</v>
      </c>
      <c r="D168" s="132">
        <f t="shared" si="166"/>
        <v>-3.1198370855861281E-2</v>
      </c>
      <c r="E168" s="85"/>
      <c r="F168" s="62"/>
      <c r="G168" s="62"/>
      <c r="H168" s="62"/>
    </row>
    <row r="169" spans="1:8" ht="18">
      <c r="A169" s="67">
        <v>116</v>
      </c>
      <c r="B169" s="68">
        <v>72.25</v>
      </c>
      <c r="C169" s="131">
        <f t="shared" ref="C169:D169" si="167">LN(A169/A168)</f>
        <v>-2.0056144853628229E-2</v>
      </c>
      <c r="D169" s="132">
        <f t="shared" si="167"/>
        <v>1.7452449951226207E-2</v>
      </c>
      <c r="E169" s="85"/>
      <c r="F169" s="62"/>
      <c r="G169" s="62"/>
      <c r="H169" s="62"/>
    </row>
    <row r="170" spans="1:8" ht="18">
      <c r="A170" s="67">
        <v>115.25</v>
      </c>
      <c r="B170" s="68">
        <v>72.650000000000006</v>
      </c>
      <c r="C170" s="131">
        <f t="shared" ref="C170:D170" si="168">LN(A170/A169)</f>
        <v>-6.4865092296067734E-3</v>
      </c>
      <c r="D170" s="132">
        <f t="shared" si="168"/>
        <v>5.5210630237504527E-3</v>
      </c>
      <c r="E170" s="85"/>
      <c r="F170" s="62"/>
      <c r="G170" s="62"/>
      <c r="H170" s="62"/>
    </row>
    <row r="171" spans="1:8" ht="18">
      <c r="A171" s="67">
        <v>111.75</v>
      </c>
      <c r="B171" s="68">
        <v>69</v>
      </c>
      <c r="C171" s="131">
        <f t="shared" ref="C171:D171" si="169">LN(A171/A170)</f>
        <v>-3.0839448383079702E-2</v>
      </c>
      <c r="D171" s="132">
        <f t="shared" si="169"/>
        <v>-5.1546885419032587E-2</v>
      </c>
      <c r="E171" s="85"/>
      <c r="F171" s="62"/>
      <c r="G171" s="62"/>
      <c r="H171" s="62"/>
    </row>
    <row r="172" spans="1:8" ht="18">
      <c r="A172" s="67">
        <v>112</v>
      </c>
      <c r="B172" s="68">
        <v>69.25</v>
      </c>
      <c r="C172" s="131">
        <f t="shared" ref="C172:D172" si="170">LN(A172/A171)</f>
        <v>2.2346378014163628E-3</v>
      </c>
      <c r="D172" s="132">
        <f t="shared" si="170"/>
        <v>3.6166404701885148E-3</v>
      </c>
      <c r="E172" s="85"/>
      <c r="F172" s="62"/>
      <c r="G172" s="62"/>
      <c r="H172" s="62"/>
    </row>
    <row r="173" spans="1:8" ht="18">
      <c r="A173" s="67">
        <v>115.2</v>
      </c>
      <c r="B173" s="68">
        <v>69.599999999999994</v>
      </c>
      <c r="C173" s="131">
        <f t="shared" ref="C173:D173" si="171">LN(A173/A172)</f>
        <v>2.8170876966696439E-2</v>
      </c>
      <c r="D173" s="132">
        <f t="shared" si="171"/>
        <v>5.0414222729259321E-3</v>
      </c>
      <c r="E173" s="85"/>
      <c r="F173" s="62"/>
      <c r="G173" s="62"/>
      <c r="H173" s="62"/>
    </row>
    <row r="174" spans="1:8" ht="18">
      <c r="A174" s="67">
        <v>117.2</v>
      </c>
      <c r="B174" s="68">
        <v>72.3</v>
      </c>
      <c r="C174" s="131">
        <f t="shared" ref="C174:D174" si="172">LN(A174/A173)</f>
        <v>1.7212128881121426E-2</v>
      </c>
      <c r="D174" s="132">
        <f t="shared" si="172"/>
        <v>3.805956182434498E-2</v>
      </c>
      <c r="E174" s="85"/>
      <c r="F174" s="62"/>
      <c r="G174" s="62"/>
      <c r="H174" s="62"/>
    </row>
    <row r="175" spans="1:8" ht="18">
      <c r="A175" s="67">
        <v>116.25</v>
      </c>
      <c r="B175" s="68">
        <v>74.150000000000006</v>
      </c>
      <c r="C175" s="131">
        <f t="shared" ref="C175:D175" si="173">LN(A175/A174)</f>
        <v>-8.1388326754465289E-3</v>
      </c>
      <c r="D175" s="132">
        <f t="shared" si="173"/>
        <v>2.5265939419222228E-2</v>
      </c>
      <c r="E175" s="85"/>
      <c r="F175" s="62"/>
      <c r="G175" s="62"/>
      <c r="H175" s="62"/>
    </row>
    <row r="176" spans="1:8" ht="18">
      <c r="A176" s="67">
        <v>117</v>
      </c>
      <c r="B176" s="68">
        <v>73.900000000000006</v>
      </c>
      <c r="C176" s="131">
        <f t="shared" ref="C176:D176" si="174">LN(A176/A175)</f>
        <v>6.4308903302903314E-3</v>
      </c>
      <c r="D176" s="132">
        <f t="shared" si="174"/>
        <v>-3.377240629785045E-3</v>
      </c>
      <c r="E176" s="85"/>
      <c r="F176" s="62"/>
      <c r="G176" s="62"/>
      <c r="H176" s="62"/>
    </row>
    <row r="177" spans="1:8" ht="18">
      <c r="A177" s="67">
        <v>120.4</v>
      </c>
      <c r="B177" s="68">
        <v>72.900000000000006</v>
      </c>
      <c r="C177" s="131">
        <f t="shared" ref="C177:D177" si="175">LN(A177/A176)</f>
        <v>2.8645598076964662E-2</v>
      </c>
      <c r="D177" s="132">
        <f t="shared" si="175"/>
        <v>-1.3624188939543645E-2</v>
      </c>
      <c r="E177" s="85"/>
      <c r="F177" s="62"/>
      <c r="G177" s="62"/>
      <c r="H177" s="62"/>
    </row>
    <row r="178" spans="1:8" ht="18">
      <c r="A178" s="67">
        <v>121</v>
      </c>
      <c r="B178" s="68">
        <v>72.5</v>
      </c>
      <c r="C178" s="131">
        <f t="shared" ref="C178:D178" si="176">LN(A178/A177)</f>
        <v>4.9710127220204021E-3</v>
      </c>
      <c r="D178" s="132">
        <f t="shared" si="176"/>
        <v>-5.5020771539834217E-3</v>
      </c>
      <c r="E178" s="85"/>
      <c r="F178" s="62"/>
      <c r="G178" s="62"/>
      <c r="H178" s="62"/>
    </row>
    <row r="179" spans="1:8" ht="18">
      <c r="A179" s="67">
        <v>122.25</v>
      </c>
      <c r="B179" s="68">
        <v>73.55</v>
      </c>
      <c r="C179" s="131">
        <f t="shared" ref="C179:D179" si="177">LN(A179/A178)</f>
        <v>1.027758275824023E-2</v>
      </c>
      <c r="D179" s="132">
        <f t="shared" si="177"/>
        <v>1.4378885186817483E-2</v>
      </c>
      <c r="E179" s="85"/>
      <c r="F179" s="62"/>
      <c r="G179" s="62"/>
      <c r="H179" s="62"/>
    </row>
    <row r="180" spans="1:8" ht="18">
      <c r="A180" s="67">
        <v>120.15</v>
      </c>
      <c r="B180" s="68">
        <v>73</v>
      </c>
      <c r="C180" s="131">
        <f t="shared" ref="C180:D180" si="178">LN(A180/A179)</f>
        <v>-1.7327166172503388E-2</v>
      </c>
      <c r="D180" s="132">
        <f t="shared" si="178"/>
        <v>-7.5060058990553073E-3</v>
      </c>
      <c r="E180" s="85"/>
      <c r="F180" s="62"/>
      <c r="G180" s="62"/>
      <c r="H180" s="62"/>
    </row>
    <row r="181" spans="1:8" ht="18">
      <c r="A181" s="67">
        <v>123.5</v>
      </c>
      <c r="B181" s="68">
        <v>73</v>
      </c>
      <c r="C181" s="131">
        <f t="shared" ref="C181:D181" si="179">LN(A181/A180)</f>
        <v>2.7500193885553963E-2</v>
      </c>
      <c r="D181" s="132">
        <f t="shared" si="179"/>
        <v>0</v>
      </c>
      <c r="E181" s="85"/>
      <c r="F181" s="62"/>
      <c r="G181" s="62"/>
      <c r="H181" s="62"/>
    </row>
    <row r="182" spans="1:8" ht="18">
      <c r="A182" s="67">
        <v>124.35</v>
      </c>
      <c r="B182" s="68">
        <v>71.650000000000006</v>
      </c>
      <c r="C182" s="131">
        <f t="shared" ref="C182:D182" si="180">LN(A182/A181)</f>
        <v>6.8590141813817734E-3</v>
      </c>
      <c r="D182" s="132">
        <f t="shared" si="180"/>
        <v>-1.8666286874210167E-2</v>
      </c>
      <c r="E182" s="85"/>
      <c r="F182" s="62"/>
      <c r="G182" s="62"/>
      <c r="H182" s="62"/>
    </row>
    <row r="183" spans="1:8" ht="18">
      <c r="A183" s="67">
        <v>122.75</v>
      </c>
      <c r="B183" s="68">
        <v>71.900000000000006</v>
      </c>
      <c r="C183" s="131">
        <f t="shared" ref="C183:D183" si="181">LN(A183/A182)</f>
        <v>-1.2950403574783687E-2</v>
      </c>
      <c r="D183" s="132">
        <f t="shared" si="181"/>
        <v>3.4831104528201778E-3</v>
      </c>
      <c r="E183" s="85"/>
      <c r="F183" s="62"/>
      <c r="G183" s="62"/>
      <c r="H183" s="62"/>
    </row>
    <row r="184" spans="1:8" ht="18">
      <c r="A184" s="67">
        <v>119.5</v>
      </c>
      <c r="B184" s="68">
        <v>71</v>
      </c>
      <c r="C184" s="131">
        <f t="shared" ref="C184:D184" si="182">LN(A184/A183)</f>
        <v>-2.6833395303064576E-2</v>
      </c>
      <c r="D184" s="132">
        <f t="shared" si="182"/>
        <v>-1.2596387685685615E-2</v>
      </c>
      <c r="E184" s="85"/>
      <c r="F184" s="62"/>
      <c r="G184" s="62"/>
      <c r="H184" s="62"/>
    </row>
    <row r="185" spans="1:8" ht="18">
      <c r="A185" s="67">
        <v>123.8</v>
      </c>
      <c r="B185" s="68">
        <v>70.349999999999994</v>
      </c>
      <c r="C185" s="131">
        <f t="shared" ref="C185:D185" si="183">LN(A185/A184)</f>
        <v>3.5350988878930387E-2</v>
      </c>
      <c r="D185" s="132">
        <f t="shared" si="183"/>
        <v>-9.1970934809174586E-3</v>
      </c>
      <c r="E185" s="85"/>
      <c r="F185" s="62"/>
      <c r="G185" s="62"/>
      <c r="H185" s="62"/>
    </row>
    <row r="186" spans="1:8" ht="18">
      <c r="A186" s="67">
        <v>123.4</v>
      </c>
      <c r="B186" s="68">
        <v>71.2</v>
      </c>
      <c r="C186" s="131">
        <f t="shared" ref="C186:D186" si="184">LN(A186/A185)</f>
        <v>-3.2362487792081938E-3</v>
      </c>
      <c r="D186" s="132">
        <f t="shared" si="184"/>
        <v>1.2010034857532138E-2</v>
      </c>
      <c r="E186" s="85"/>
      <c r="F186" s="62"/>
      <c r="G186" s="62"/>
      <c r="H186" s="62"/>
    </row>
    <row r="187" spans="1:8" ht="18">
      <c r="A187" s="67">
        <v>125.4</v>
      </c>
      <c r="B187" s="68">
        <v>72.599999999999994</v>
      </c>
      <c r="C187" s="131">
        <f t="shared" ref="C187:D187" si="185">LN(A187/A186)</f>
        <v>1.6077516727532843E-2</v>
      </c>
      <c r="D187" s="132">
        <f t="shared" si="185"/>
        <v>1.9472103412820099E-2</v>
      </c>
      <c r="E187" s="85"/>
      <c r="F187" s="62"/>
      <c r="G187" s="62"/>
      <c r="H187" s="62"/>
    </row>
    <row r="188" spans="1:8" ht="18">
      <c r="A188" s="67">
        <v>130.69999999999999</v>
      </c>
      <c r="B188" s="68">
        <v>77.400000000000006</v>
      </c>
      <c r="C188" s="131">
        <f t="shared" ref="C188:D188" si="186">LN(A188/A187)</f>
        <v>4.1395992431355819E-2</v>
      </c>
      <c r="D188" s="132">
        <f t="shared" si="186"/>
        <v>6.402185876493123E-2</v>
      </c>
      <c r="E188" s="85"/>
      <c r="F188" s="62"/>
      <c r="G188" s="62"/>
      <c r="H188" s="62"/>
    </row>
    <row r="189" spans="1:8" ht="18">
      <c r="A189" s="67">
        <v>131.25</v>
      </c>
      <c r="B189" s="68">
        <v>77.349999999999994</v>
      </c>
      <c r="C189" s="131">
        <f t="shared" ref="C189:D189" si="187">LN(A189/A188)</f>
        <v>4.1992808415570121E-3</v>
      </c>
      <c r="D189" s="132">
        <f t="shared" si="187"/>
        <v>-6.4620357660649002E-4</v>
      </c>
      <c r="E189" s="85"/>
      <c r="F189" s="62"/>
      <c r="G189" s="62"/>
      <c r="H189" s="62"/>
    </row>
    <row r="190" spans="1:8" ht="18">
      <c r="A190" s="67">
        <v>129.69999999999999</v>
      </c>
      <c r="B190" s="68">
        <v>81.95</v>
      </c>
      <c r="C190" s="131">
        <f t="shared" ref="C190:D190" si="188">LN(A190/A189)</f>
        <v>-1.1879810149335058E-2</v>
      </c>
      <c r="D190" s="132">
        <f t="shared" si="188"/>
        <v>5.7768728170763575E-2</v>
      </c>
      <c r="E190" s="85"/>
      <c r="F190" s="62"/>
      <c r="G190" s="62"/>
      <c r="H190" s="62"/>
    </row>
    <row r="191" spans="1:8" ht="18">
      <c r="A191" s="67">
        <v>129.4</v>
      </c>
      <c r="B191" s="68">
        <v>82.65</v>
      </c>
      <c r="C191" s="131">
        <f t="shared" ref="C191:D191" si="189">LN(A191/A190)</f>
        <v>-2.3157092555978701E-3</v>
      </c>
      <c r="D191" s="132">
        <f t="shared" si="189"/>
        <v>8.5055190771945611E-3</v>
      </c>
      <c r="E191" s="85"/>
      <c r="F191" s="62"/>
      <c r="G191" s="62"/>
      <c r="H191" s="62"/>
    </row>
    <row r="192" spans="1:8" ht="18">
      <c r="A192" s="67">
        <v>136</v>
      </c>
      <c r="B192" s="68">
        <v>81</v>
      </c>
      <c r="C192" s="131">
        <f t="shared" ref="C192:D192" si="190">LN(A192/A191)</f>
        <v>4.9746503669251742E-2</v>
      </c>
      <c r="D192" s="132">
        <f t="shared" si="190"/>
        <v>-2.0165669594594527E-2</v>
      </c>
      <c r="E192" s="85"/>
      <c r="F192" s="62"/>
      <c r="G192" s="62"/>
      <c r="H192" s="62"/>
    </row>
    <row r="193" spans="1:8" ht="18">
      <c r="A193" s="67">
        <v>135.25</v>
      </c>
      <c r="B193" s="68">
        <v>80.45</v>
      </c>
      <c r="C193" s="131">
        <f t="shared" ref="C193:D193" si="191">LN(A193/A192)</f>
        <v>-5.5299680094610861E-3</v>
      </c>
      <c r="D193" s="132">
        <f t="shared" si="191"/>
        <v>-6.8132812340465131E-3</v>
      </c>
      <c r="E193" s="85"/>
      <c r="F193" s="62"/>
      <c r="G193" s="62"/>
      <c r="H193" s="62"/>
    </row>
    <row r="194" spans="1:8" ht="18">
      <c r="A194" s="67">
        <v>138.35</v>
      </c>
      <c r="B194" s="68">
        <v>79.150000000000006</v>
      </c>
      <c r="C194" s="131">
        <f t="shared" ref="C194:D194" si="192">LN(A194/A193)</f>
        <v>2.2661788506344031E-2</v>
      </c>
      <c r="D194" s="132">
        <f t="shared" si="192"/>
        <v>-1.6291087111371057E-2</v>
      </c>
      <c r="E194" s="85"/>
      <c r="F194" s="62"/>
      <c r="G194" s="62"/>
      <c r="H194" s="62"/>
    </row>
    <row r="195" spans="1:8" ht="18">
      <c r="A195" s="67">
        <v>139.9</v>
      </c>
      <c r="B195" s="68">
        <v>78.25</v>
      </c>
      <c r="C195" s="131">
        <f t="shared" ref="C195:D195" si="193">LN(A195/A194)</f>
        <v>1.1141175438500767E-2</v>
      </c>
      <c r="D195" s="132">
        <f t="shared" si="193"/>
        <v>-1.143595690675865E-2</v>
      </c>
      <c r="E195" s="85"/>
      <c r="F195" s="62"/>
      <c r="G195" s="62"/>
      <c r="H195" s="62"/>
    </row>
    <row r="196" spans="1:8" ht="18">
      <c r="A196" s="67">
        <v>140.75</v>
      </c>
      <c r="B196" s="68">
        <v>78.75</v>
      </c>
      <c r="C196" s="131">
        <f t="shared" ref="C196:D196" si="194">LN(A196/A195)</f>
        <v>6.0573853483641953E-3</v>
      </c>
      <c r="D196" s="132">
        <f t="shared" si="194"/>
        <v>6.3694482854799285E-3</v>
      </c>
      <c r="E196" s="85"/>
      <c r="F196" s="62"/>
      <c r="G196" s="62"/>
      <c r="H196" s="62"/>
    </row>
    <row r="197" spans="1:8" ht="18">
      <c r="A197" s="67">
        <v>143.6</v>
      </c>
      <c r="B197" s="68">
        <v>77.7</v>
      </c>
      <c r="C197" s="131">
        <f t="shared" ref="C197:D197" si="195">LN(A197/A196)</f>
        <v>2.0046389594323911E-2</v>
      </c>
      <c r="D197" s="132">
        <f t="shared" si="195"/>
        <v>-1.3423020332140661E-2</v>
      </c>
      <c r="E197" s="85"/>
      <c r="F197" s="62"/>
      <c r="G197" s="62"/>
      <c r="H197" s="62"/>
    </row>
    <row r="198" spans="1:8" ht="18">
      <c r="A198" s="67">
        <v>148.80000000000001</v>
      </c>
      <c r="B198" s="68">
        <v>76.75</v>
      </c>
      <c r="C198" s="131">
        <f t="shared" ref="C198:D198" si="196">LN(A198/A197)</f>
        <v>3.5571465784867799E-2</v>
      </c>
      <c r="D198" s="132">
        <f t="shared" si="196"/>
        <v>-1.2301870906295273E-2</v>
      </c>
      <c r="E198" s="85"/>
      <c r="F198" s="62"/>
      <c r="G198" s="62"/>
      <c r="H198" s="62"/>
    </row>
    <row r="199" spans="1:8" ht="18">
      <c r="A199" s="67">
        <v>146.05000000000001</v>
      </c>
      <c r="B199" s="68">
        <v>76.7</v>
      </c>
      <c r="C199" s="131">
        <f t="shared" ref="C199:D199" si="197">LN(A199/A198)</f>
        <v>-1.8654093565241475E-2</v>
      </c>
      <c r="D199" s="132">
        <f t="shared" si="197"/>
        <v>-6.5167809409596576E-4</v>
      </c>
      <c r="E199" s="85"/>
      <c r="F199" s="62"/>
      <c r="G199" s="62"/>
      <c r="H199" s="62"/>
    </row>
    <row r="200" spans="1:8" ht="18">
      <c r="A200" s="67">
        <v>149.65</v>
      </c>
      <c r="B200" s="68">
        <v>76.400000000000006</v>
      </c>
      <c r="C200" s="131">
        <f t="shared" ref="C200:D200" si="198">LN(A200/A199)</f>
        <v>2.4350205464957992E-2</v>
      </c>
      <c r="D200" s="132">
        <f t="shared" si="198"/>
        <v>-3.9190122007356073E-3</v>
      </c>
      <c r="E200" s="85"/>
      <c r="F200" s="62"/>
      <c r="G200" s="62"/>
      <c r="H200" s="62"/>
    </row>
    <row r="201" spans="1:8" ht="18">
      <c r="A201" s="67">
        <v>148.5</v>
      </c>
      <c r="B201" s="68">
        <v>76.099999999999994</v>
      </c>
      <c r="C201" s="131">
        <f t="shared" ref="C201:D201" si="199">LN(A201/A200)</f>
        <v>-7.714276055953621E-3</v>
      </c>
      <c r="D201" s="132">
        <f t="shared" si="199"/>
        <v>-3.9344313048347845E-3</v>
      </c>
      <c r="E201" s="85"/>
      <c r="F201" s="62"/>
      <c r="G201" s="62"/>
      <c r="H201" s="62"/>
    </row>
    <row r="202" spans="1:8" ht="18">
      <c r="A202" s="67">
        <v>164.6</v>
      </c>
      <c r="B202" s="68">
        <v>76</v>
      </c>
      <c r="C202" s="131">
        <f t="shared" ref="C202:D202" si="200">LN(A202/A201)</f>
        <v>0.10293333000021503</v>
      </c>
      <c r="D202" s="132">
        <f t="shared" si="200"/>
        <v>-1.3149245813090288E-3</v>
      </c>
      <c r="E202" s="85"/>
      <c r="F202" s="62"/>
      <c r="G202" s="62"/>
      <c r="H202" s="62"/>
    </row>
    <row r="203" spans="1:8" ht="18">
      <c r="A203" s="67">
        <v>172.75</v>
      </c>
      <c r="B203" s="68">
        <v>76</v>
      </c>
      <c r="C203" s="131">
        <f t="shared" ref="C203:D203" si="201">LN(A203/A202)</f>
        <v>4.8327174404809971E-2</v>
      </c>
      <c r="D203" s="132">
        <f t="shared" si="201"/>
        <v>0</v>
      </c>
      <c r="E203" s="85"/>
      <c r="F203" s="62"/>
      <c r="G203" s="62"/>
      <c r="H203" s="62"/>
    </row>
    <row r="204" spans="1:8" ht="18">
      <c r="A204" s="67">
        <v>170.15</v>
      </c>
      <c r="B204" s="68">
        <v>75.599999999999994</v>
      </c>
      <c r="C204" s="131">
        <f t="shared" ref="C204:D204" si="202">LN(A204/A203)</f>
        <v>-1.5165061700864539E-2</v>
      </c>
      <c r="D204" s="132">
        <f t="shared" si="202"/>
        <v>-5.2770571008438931E-3</v>
      </c>
      <c r="E204" s="85"/>
      <c r="F204" s="62"/>
      <c r="G204" s="62"/>
      <c r="H204" s="62"/>
    </row>
    <row r="205" spans="1:8" ht="18">
      <c r="A205" s="67">
        <v>166.6</v>
      </c>
      <c r="B205" s="68">
        <v>75.45</v>
      </c>
      <c r="C205" s="131">
        <f t="shared" ref="C205:D205" si="203">LN(A205/A204)</f>
        <v>-2.1084671214172446E-2</v>
      </c>
      <c r="D205" s="132">
        <f t="shared" si="203"/>
        <v>-1.9860979716292914E-3</v>
      </c>
      <c r="E205" s="85"/>
      <c r="F205" s="62"/>
      <c r="G205" s="62"/>
      <c r="H205" s="62"/>
    </row>
    <row r="206" spans="1:8" ht="18">
      <c r="A206" s="67">
        <v>166.2</v>
      </c>
      <c r="B206" s="68">
        <v>77.650000000000006</v>
      </c>
      <c r="C206" s="131">
        <f t="shared" ref="C206:D206" si="204">LN(A206/A205)</f>
        <v>-2.4038473113945544E-3</v>
      </c>
      <c r="D206" s="132">
        <f t="shared" si="204"/>
        <v>2.8741364380838103E-2</v>
      </c>
      <c r="E206" s="85"/>
      <c r="F206" s="62"/>
      <c r="G206" s="62"/>
      <c r="H206" s="62"/>
    </row>
    <row r="207" spans="1:8" ht="18">
      <c r="A207" s="67">
        <v>165.85</v>
      </c>
      <c r="B207" s="68">
        <v>75.8</v>
      </c>
      <c r="C207" s="131">
        <f t="shared" ref="C207:D207" si="205">LN(A207/A206)</f>
        <v>-2.1081170282863837E-3</v>
      </c>
      <c r="D207" s="132">
        <f t="shared" si="205"/>
        <v>-2.4113256946370183E-2</v>
      </c>
      <c r="E207" s="85"/>
      <c r="F207" s="62"/>
      <c r="G207" s="62"/>
      <c r="H207" s="62"/>
    </row>
    <row r="208" spans="1:8" ht="18">
      <c r="A208" s="67">
        <v>163.80000000000001</v>
      </c>
      <c r="B208" s="68">
        <v>79.45</v>
      </c>
      <c r="C208" s="131">
        <f t="shared" ref="C208:D208" si="206">LN(A208/A207)</f>
        <v>-1.2437593974092259E-2</v>
      </c>
      <c r="D208" s="132">
        <f t="shared" si="206"/>
        <v>4.7029600334399103E-2</v>
      </c>
      <c r="E208" s="85"/>
      <c r="F208" s="62"/>
      <c r="G208" s="62"/>
      <c r="H208" s="62"/>
    </row>
    <row r="209" spans="1:8" ht="18">
      <c r="A209" s="67">
        <v>161.75</v>
      </c>
      <c r="B209" s="68">
        <v>78.2</v>
      </c>
      <c r="C209" s="131">
        <f t="shared" ref="C209:D209" si="207">LN(A209/A208)</f>
        <v>-1.2594238037959171E-2</v>
      </c>
      <c r="D209" s="132">
        <f t="shared" si="207"/>
        <v>-1.5858245431459552E-2</v>
      </c>
      <c r="E209" s="85"/>
      <c r="F209" s="62"/>
      <c r="G209" s="62"/>
      <c r="H209" s="62"/>
    </row>
    <row r="210" spans="1:8" ht="18">
      <c r="A210" s="67">
        <v>165.5</v>
      </c>
      <c r="B210" s="68">
        <v>77.25</v>
      </c>
      <c r="C210" s="131">
        <f t="shared" ref="C210:D210" si="208">LN(A210/A209)</f>
        <v>2.2919261436107709E-2</v>
      </c>
      <c r="D210" s="132">
        <f t="shared" si="208"/>
        <v>-1.2222731773410569E-2</v>
      </c>
      <c r="E210" s="85"/>
      <c r="F210" s="62"/>
      <c r="G210" s="62"/>
      <c r="H210" s="62"/>
    </row>
    <row r="211" spans="1:8" ht="18">
      <c r="A211" s="67">
        <v>163.5</v>
      </c>
      <c r="B211" s="68">
        <v>77</v>
      </c>
      <c r="C211" s="131">
        <f t="shared" ref="C211:D211" si="209">LN(A211/A210)</f>
        <v>-1.2158204479809519E-2</v>
      </c>
      <c r="D211" s="132">
        <f t="shared" si="209"/>
        <v>-3.2414939241709557E-3</v>
      </c>
      <c r="E211" s="85"/>
      <c r="F211" s="62"/>
      <c r="G211" s="62"/>
      <c r="H211" s="62"/>
    </row>
    <row r="212" spans="1:8" ht="18">
      <c r="A212" s="67">
        <v>159.35</v>
      </c>
      <c r="B212" s="68">
        <v>75.099999999999994</v>
      </c>
      <c r="C212" s="131">
        <f t="shared" ref="C212:D212" si="210">LN(A212/A211)</f>
        <v>-2.5709949473962674E-2</v>
      </c>
      <c r="D212" s="132">
        <f t="shared" si="210"/>
        <v>-2.4984863083594853E-2</v>
      </c>
      <c r="E212" s="85"/>
      <c r="F212" s="62"/>
      <c r="G212" s="62"/>
      <c r="H212" s="62"/>
    </row>
    <row r="213" spans="1:8" ht="18">
      <c r="A213" s="67">
        <v>160.30000000000001</v>
      </c>
      <c r="B213" s="68">
        <v>74.650000000000006</v>
      </c>
      <c r="C213" s="131">
        <f t="shared" ref="C213:D213" si="211">LN(A213/A212)</f>
        <v>5.9440187521619531E-3</v>
      </c>
      <c r="D213" s="132">
        <f t="shared" si="211"/>
        <v>-6.0100347848895275E-3</v>
      </c>
      <c r="E213" s="85"/>
      <c r="F213" s="62"/>
      <c r="G213" s="62"/>
      <c r="H213" s="62"/>
    </row>
    <row r="214" spans="1:8" ht="18">
      <c r="A214" s="67">
        <v>158.35</v>
      </c>
      <c r="B214" s="68">
        <v>76</v>
      </c>
      <c r="C214" s="131">
        <f t="shared" ref="C214:D214" si="212">LN(A214/A213)</f>
        <v>-1.2239286630858616E-2</v>
      </c>
      <c r="D214" s="132">
        <f t="shared" si="212"/>
        <v>1.7922816301131711E-2</v>
      </c>
      <c r="E214" s="85"/>
      <c r="F214" s="62"/>
      <c r="G214" s="62"/>
      <c r="H214" s="62"/>
    </row>
    <row r="215" spans="1:8" ht="18">
      <c r="A215" s="67">
        <v>162.94999999999999</v>
      </c>
      <c r="B215" s="68">
        <v>74</v>
      </c>
      <c r="C215" s="131">
        <f t="shared" ref="C215:D215" si="213">LN(A215/A214)</f>
        <v>2.8635632298921614E-2</v>
      </c>
      <c r="D215" s="132">
        <f t="shared" si="213"/>
        <v>-2.6668247082161294E-2</v>
      </c>
      <c r="E215" s="85"/>
      <c r="F215" s="62"/>
      <c r="G215" s="62"/>
      <c r="H215" s="62"/>
    </row>
    <row r="216" spans="1:8" ht="18">
      <c r="A216" s="67">
        <v>163.95</v>
      </c>
      <c r="B216" s="68">
        <v>73.349999999999994</v>
      </c>
      <c r="C216" s="131">
        <f t="shared" ref="C216:D216" si="214">LN(A216/A215)</f>
        <v>6.1180980070866574E-3</v>
      </c>
      <c r="D216" s="132">
        <f t="shared" si="214"/>
        <v>-8.8225886151791083E-3</v>
      </c>
      <c r="E216" s="85"/>
      <c r="F216" s="62"/>
      <c r="G216" s="62"/>
      <c r="H216" s="62"/>
    </row>
    <row r="217" spans="1:8" ht="18">
      <c r="A217" s="67">
        <v>163.6</v>
      </c>
      <c r="B217" s="68">
        <v>73.45</v>
      </c>
      <c r="C217" s="131">
        <f t="shared" ref="C217:D217" si="215">LN(A217/A216)</f>
        <v>-2.1370791220104912E-3</v>
      </c>
      <c r="D217" s="132">
        <f t="shared" si="215"/>
        <v>1.3623980308956293E-3</v>
      </c>
      <c r="E217" s="85"/>
      <c r="F217" s="62"/>
      <c r="G217" s="62"/>
      <c r="H217" s="62"/>
    </row>
    <row r="218" spans="1:8" ht="18">
      <c r="A218" s="67">
        <v>156.85</v>
      </c>
      <c r="B218" s="68">
        <v>73.3</v>
      </c>
      <c r="C218" s="131">
        <f t="shared" ref="C218:D218" si="216">LN(A218/A217)</f>
        <v>-4.2134489531959515E-2</v>
      </c>
      <c r="D218" s="132">
        <f t="shared" si="216"/>
        <v>-2.0442937272806346E-3</v>
      </c>
      <c r="E218" s="85"/>
      <c r="F218" s="62"/>
      <c r="G218" s="62"/>
      <c r="H218" s="62"/>
    </row>
    <row r="219" spans="1:8" ht="18">
      <c r="A219" s="67">
        <v>151.85</v>
      </c>
      <c r="B219" s="68">
        <v>71.95</v>
      </c>
      <c r="C219" s="131">
        <f t="shared" ref="C219:D219" si="217">LN(A219/A218)</f>
        <v>-3.2396743144929359E-2</v>
      </c>
      <c r="D219" s="132">
        <f t="shared" si="217"/>
        <v>-1.8589175559228923E-2</v>
      </c>
      <c r="E219" s="85"/>
      <c r="F219" s="62"/>
      <c r="G219" s="62"/>
      <c r="H219" s="62"/>
    </row>
    <row r="220" spans="1:8" ht="18">
      <c r="A220" s="67">
        <v>153.6</v>
      </c>
      <c r="B220" s="68">
        <v>71.599999999999994</v>
      </c>
      <c r="C220" s="131">
        <f t="shared" ref="C220:D220" si="218">LN(A220/A219)</f>
        <v>1.1458629221814119E-2</v>
      </c>
      <c r="D220" s="132">
        <f t="shared" si="218"/>
        <v>-4.8763593667770413E-3</v>
      </c>
      <c r="E220" s="85"/>
      <c r="F220" s="62"/>
      <c r="G220" s="62"/>
      <c r="H220" s="62"/>
    </row>
    <row r="221" spans="1:8" ht="18">
      <c r="A221" s="67">
        <v>154.80000000000001</v>
      </c>
      <c r="B221" s="68">
        <v>71.55</v>
      </c>
      <c r="C221" s="131">
        <f t="shared" ref="C221:D221" si="219">LN(A221/A220)</f>
        <v>7.7821404420551693E-3</v>
      </c>
      <c r="D221" s="132">
        <f t="shared" si="219"/>
        <v>-6.9856796414002236E-4</v>
      </c>
      <c r="E221" s="85"/>
      <c r="F221" s="62"/>
      <c r="G221" s="62"/>
      <c r="H221" s="62"/>
    </row>
    <row r="222" spans="1:8" ht="18">
      <c r="A222" s="67">
        <v>154.19999999999999</v>
      </c>
      <c r="B222" s="68">
        <v>71.25</v>
      </c>
      <c r="C222" s="131">
        <f t="shared" ref="C222:D222" si="220">LN(A222/A221)</f>
        <v>-3.8835000263977445E-3</v>
      </c>
      <c r="D222" s="132">
        <f t="shared" si="220"/>
        <v>-4.2016868536999697E-3</v>
      </c>
      <c r="E222" s="85"/>
      <c r="F222" s="62"/>
      <c r="G222" s="62"/>
      <c r="H222" s="62"/>
    </row>
    <row r="223" spans="1:8" ht="18">
      <c r="A223" s="67">
        <v>152.85</v>
      </c>
      <c r="B223" s="68">
        <v>70.900000000000006</v>
      </c>
      <c r="C223" s="131">
        <f t="shared" ref="C223:D223" si="221">LN(A223/A222)</f>
        <v>-8.7934127923855725E-3</v>
      </c>
      <c r="D223" s="132">
        <f t="shared" si="221"/>
        <v>-4.9243856106780184E-3</v>
      </c>
      <c r="E223" s="85"/>
      <c r="F223" s="62"/>
      <c r="G223" s="62"/>
      <c r="H223" s="62"/>
    </row>
    <row r="224" spans="1:8" ht="18">
      <c r="A224" s="67">
        <v>155.55000000000001</v>
      </c>
      <c r="B224" s="68">
        <v>73.2</v>
      </c>
      <c r="C224" s="131">
        <f t="shared" ref="C224:D224" si="222">LN(A224/A223)</f>
        <v>1.7510175006802558E-2</v>
      </c>
      <c r="D224" s="132">
        <f t="shared" si="222"/>
        <v>3.192498742918401E-2</v>
      </c>
      <c r="E224" s="85"/>
      <c r="F224" s="62"/>
      <c r="G224" s="62"/>
      <c r="H224" s="62"/>
    </row>
    <row r="225" spans="1:8" ht="18">
      <c r="A225" s="67">
        <v>158.15</v>
      </c>
      <c r="B225" s="68">
        <v>75.5</v>
      </c>
      <c r="C225" s="131">
        <f t="shared" ref="C225:D225" si="223">LN(A225/A224)</f>
        <v>1.657672640801185E-2</v>
      </c>
      <c r="D225" s="132">
        <f t="shared" si="223"/>
        <v>3.0937235287713125E-2</v>
      </c>
      <c r="E225" s="85"/>
      <c r="F225" s="62"/>
      <c r="G225" s="62"/>
      <c r="H225" s="62"/>
    </row>
    <row r="226" spans="1:8" ht="18">
      <c r="A226" s="67">
        <v>158.69999999999999</v>
      </c>
      <c r="B226" s="68">
        <v>75.7</v>
      </c>
      <c r="C226" s="131">
        <f t="shared" ref="C226:D226" si="224">LN(A226/A225)</f>
        <v>3.4716777807053335E-3</v>
      </c>
      <c r="D226" s="132">
        <f t="shared" si="224"/>
        <v>2.645504188424175E-3</v>
      </c>
      <c r="E226" s="85"/>
      <c r="F226" s="62"/>
      <c r="G226" s="62"/>
      <c r="H226" s="62"/>
    </row>
    <row r="227" spans="1:8" ht="18">
      <c r="A227" s="67">
        <v>156.85</v>
      </c>
      <c r="B227" s="68">
        <v>74.3</v>
      </c>
      <c r="C227" s="131">
        <f t="shared" ref="C227:D227" si="225">LN(A227/A226)</f>
        <v>-1.1725692895676159E-2</v>
      </c>
      <c r="D227" s="132">
        <f t="shared" si="225"/>
        <v>-1.8667208719689705E-2</v>
      </c>
      <c r="E227" s="85"/>
      <c r="F227" s="62"/>
      <c r="G227" s="62"/>
      <c r="H227" s="62"/>
    </row>
    <row r="228" spans="1:8" ht="18">
      <c r="A228" s="67">
        <v>155.6</v>
      </c>
      <c r="B228" s="68">
        <v>76</v>
      </c>
      <c r="C228" s="131">
        <f t="shared" ref="C228:D228" si="226">LN(A228/A227)</f>
        <v>-8.0013228923959227E-3</v>
      </c>
      <c r="D228" s="132">
        <f t="shared" si="226"/>
        <v>2.2622388562617647E-2</v>
      </c>
      <c r="E228" s="85"/>
      <c r="F228" s="62"/>
      <c r="G228" s="62"/>
      <c r="H228" s="62"/>
    </row>
    <row r="229" spans="1:8" ht="18">
      <c r="A229" s="67">
        <v>162.25</v>
      </c>
      <c r="B229" s="68">
        <v>74.349999999999994</v>
      </c>
      <c r="C229" s="131">
        <f t="shared" ref="C229:D229" si="227">LN(A229/A228)</f>
        <v>4.1849743839908221E-2</v>
      </c>
      <c r="D229" s="132">
        <f t="shared" si="227"/>
        <v>-2.1949667380167039E-2</v>
      </c>
      <c r="E229" s="85"/>
      <c r="F229" s="62"/>
      <c r="G229" s="62"/>
      <c r="H229" s="62"/>
    </row>
    <row r="230" spans="1:8" ht="18">
      <c r="A230" s="67">
        <v>159.69999999999999</v>
      </c>
      <c r="B230" s="68">
        <v>79.400000000000006</v>
      </c>
      <c r="C230" s="131">
        <f t="shared" ref="C230:D230" si="228">LN(A230/A229)</f>
        <v>-1.5841300363232641E-2</v>
      </c>
      <c r="D230" s="132">
        <f t="shared" si="228"/>
        <v>6.5714695346926089E-2</v>
      </c>
      <c r="E230" s="85"/>
      <c r="F230" s="62"/>
      <c r="G230" s="62"/>
      <c r="H230" s="62"/>
    </row>
    <row r="231" spans="1:8" ht="18">
      <c r="A231" s="67">
        <v>159.25</v>
      </c>
      <c r="B231" s="68">
        <v>79.349999999999994</v>
      </c>
      <c r="C231" s="131">
        <f t="shared" ref="C231:D231" si="229">LN(A231/A230)</f>
        <v>-2.8217607686939297E-3</v>
      </c>
      <c r="D231" s="132">
        <f t="shared" si="229"/>
        <v>-6.2992128067214522E-4</v>
      </c>
      <c r="E231" s="85"/>
      <c r="F231" s="62"/>
      <c r="G231" s="62"/>
      <c r="H231" s="62"/>
    </row>
    <row r="232" spans="1:8" ht="18">
      <c r="A232" s="67">
        <v>157</v>
      </c>
      <c r="B232" s="68">
        <v>78.599999999999994</v>
      </c>
      <c r="C232" s="131">
        <f t="shared" ref="C232:D232" si="230">LN(A232/A231)</f>
        <v>-1.4229489103964651E-2</v>
      </c>
      <c r="D232" s="132">
        <f t="shared" si="230"/>
        <v>-9.4967475372571969E-3</v>
      </c>
      <c r="E232" s="85"/>
      <c r="F232" s="62"/>
      <c r="G232" s="62"/>
      <c r="H232" s="62"/>
    </row>
    <row r="233" spans="1:8" ht="18">
      <c r="A233" s="67">
        <v>153.69999999999999</v>
      </c>
      <c r="B233" s="68">
        <v>80.099999999999994</v>
      </c>
      <c r="C233" s="131">
        <f t="shared" ref="C233:D233" si="231">LN(A233/A232)</f>
        <v>-2.1243154803757987E-2</v>
      </c>
      <c r="D233" s="132">
        <f t="shared" si="231"/>
        <v>1.8904154639152654E-2</v>
      </c>
      <c r="E233" s="85"/>
      <c r="F233" s="62"/>
      <c r="G233" s="62"/>
      <c r="H233" s="62"/>
    </row>
    <row r="234" spans="1:8" ht="18">
      <c r="A234" s="67">
        <v>147.69999999999999</v>
      </c>
      <c r="B234" s="68">
        <v>85.15</v>
      </c>
      <c r="C234" s="131">
        <f t="shared" ref="C234:D234" si="232">LN(A234/A233)</f>
        <v>-3.981946100721602E-2</v>
      </c>
      <c r="D234" s="132">
        <f t="shared" si="232"/>
        <v>6.1138553034383793E-2</v>
      </c>
      <c r="E234" s="85"/>
      <c r="F234" s="62"/>
      <c r="G234" s="62"/>
      <c r="H234" s="62"/>
    </row>
    <row r="235" spans="1:8" ht="18">
      <c r="A235" s="67">
        <v>155.85</v>
      </c>
      <c r="B235" s="68">
        <v>87.3</v>
      </c>
      <c r="C235" s="131">
        <f t="shared" ref="C235:D235" si="233">LN(A235/A234)</f>
        <v>5.3710816676012053E-2</v>
      </c>
      <c r="D235" s="132">
        <f t="shared" si="233"/>
        <v>2.4936055736859117E-2</v>
      </c>
      <c r="E235" s="85"/>
      <c r="F235" s="62"/>
      <c r="G235" s="62"/>
      <c r="H235" s="62"/>
    </row>
    <row r="236" spans="1:8" ht="18">
      <c r="A236" s="67">
        <v>156</v>
      </c>
      <c r="B236" s="68">
        <v>83.4</v>
      </c>
      <c r="C236" s="131">
        <f t="shared" ref="C236:D236" si="234">LN(A236/A235)</f>
        <v>9.6200103619106293E-4</v>
      </c>
      <c r="D236" s="132">
        <f t="shared" si="234"/>
        <v>-4.5702153480855399E-2</v>
      </c>
      <c r="E236" s="85"/>
      <c r="F236" s="62"/>
      <c r="G236" s="62"/>
      <c r="H236" s="62"/>
    </row>
    <row r="237" spans="1:8" ht="18">
      <c r="A237" s="67">
        <v>152.25</v>
      </c>
      <c r="B237" s="68">
        <v>79.400000000000006</v>
      </c>
      <c r="C237" s="131">
        <f t="shared" ref="C237:D237" si="235">LN(A237/A236)</f>
        <v>-2.4332100659530669E-2</v>
      </c>
      <c r="D237" s="132">
        <f t="shared" si="235"/>
        <v>-4.914994111161107E-2</v>
      </c>
      <c r="E237" s="85"/>
      <c r="F237" s="62"/>
      <c r="G237" s="62"/>
      <c r="H237" s="62"/>
    </row>
    <row r="238" spans="1:8" ht="18">
      <c r="A238" s="67">
        <v>146.05000000000001</v>
      </c>
      <c r="B238" s="68">
        <v>73</v>
      </c>
      <c r="C238" s="131">
        <f t="shared" ref="C238:D238" si="236">LN(A238/A237)</f>
        <v>-4.1574877756256359E-2</v>
      </c>
      <c r="D238" s="132">
        <f t="shared" si="236"/>
        <v>-8.4038927104698999E-2</v>
      </c>
      <c r="E238" s="85"/>
      <c r="F238" s="62"/>
      <c r="G238" s="62"/>
      <c r="H238" s="62"/>
    </row>
    <row r="239" spans="1:8" ht="18">
      <c r="A239" s="67">
        <v>147.75</v>
      </c>
      <c r="B239" s="68">
        <v>73.25</v>
      </c>
      <c r="C239" s="131">
        <f t="shared" ref="C239:D239" si="237">LN(A239/A238)</f>
        <v>1.157262745245754E-2</v>
      </c>
      <c r="D239" s="132">
        <f t="shared" si="237"/>
        <v>3.4188067487854611E-3</v>
      </c>
      <c r="E239" s="85"/>
      <c r="F239" s="62"/>
      <c r="G239" s="62"/>
      <c r="H239" s="62"/>
    </row>
    <row r="240" spans="1:8" ht="18">
      <c r="A240" s="67">
        <v>143.65</v>
      </c>
      <c r="B240" s="68">
        <v>72.150000000000006</v>
      </c>
      <c r="C240" s="131">
        <f t="shared" ref="C240:D240" si="238">LN(A240/A239)</f>
        <v>-2.8141870860908962E-2</v>
      </c>
      <c r="D240" s="132">
        <f t="shared" si="238"/>
        <v>-1.513096267729672E-2</v>
      </c>
      <c r="E240" s="85"/>
      <c r="F240" s="62"/>
      <c r="G240" s="62"/>
      <c r="H240" s="62"/>
    </row>
    <row r="241" spans="1:8" ht="18">
      <c r="A241" s="67">
        <v>144.65</v>
      </c>
      <c r="B241" s="68">
        <v>72.400000000000006</v>
      </c>
      <c r="C241" s="131">
        <f t="shared" ref="C241:D241" si="239">LN(A241/A240)</f>
        <v>6.9372459968455522E-3</v>
      </c>
      <c r="D241" s="132">
        <f t="shared" si="239"/>
        <v>3.459014171790785E-3</v>
      </c>
      <c r="E241" s="85"/>
      <c r="F241" s="62"/>
      <c r="G241" s="62"/>
      <c r="H241" s="62"/>
    </row>
    <row r="242" spans="1:8" ht="18">
      <c r="A242" s="67">
        <v>146.85</v>
      </c>
      <c r="B242" s="68">
        <v>72.25</v>
      </c>
      <c r="C242" s="131">
        <f t="shared" ref="C242:D242" si="240">LN(A242/A241)</f>
        <v>1.5094626222484888E-2</v>
      </c>
      <c r="D242" s="132">
        <f t="shared" si="240"/>
        <v>-2.0739723991292599E-3</v>
      </c>
      <c r="E242" s="85"/>
      <c r="F242" s="62"/>
      <c r="G242" s="62"/>
      <c r="H242" s="62"/>
    </row>
    <row r="243" spans="1:8" ht="18">
      <c r="A243" s="67">
        <v>145.85</v>
      </c>
      <c r="B243" s="68">
        <v>71.7</v>
      </c>
      <c r="C243" s="131">
        <f t="shared" ref="C243:D243" si="241">LN(A243/A242)</f>
        <v>-6.8329613308986516E-3</v>
      </c>
      <c r="D243" s="132">
        <f t="shared" si="241"/>
        <v>-7.6415793869668734E-3</v>
      </c>
      <c r="E243" s="85"/>
      <c r="F243" s="62"/>
      <c r="G243" s="62"/>
      <c r="H243" s="62"/>
    </row>
    <row r="244" spans="1:8" ht="18">
      <c r="A244" s="67">
        <v>146.25</v>
      </c>
      <c r="B244" s="68">
        <v>70.349999999999994</v>
      </c>
      <c r="C244" s="131">
        <f t="shared" ref="C244:D244" si="242">LN(A244/A243)</f>
        <v>2.7387897982355837E-3</v>
      </c>
      <c r="D244" s="132">
        <f t="shared" si="242"/>
        <v>-1.9007964045176746E-2</v>
      </c>
      <c r="E244" s="85"/>
      <c r="F244" s="62"/>
      <c r="G244" s="62"/>
      <c r="H244" s="62"/>
    </row>
    <row r="245" spans="1:8" ht="18">
      <c r="A245" s="67">
        <v>150.35</v>
      </c>
      <c r="B245" s="68">
        <v>69.3</v>
      </c>
      <c r="C245" s="131">
        <f t="shared" ref="C245:D245" si="243">LN(A245/A244)</f>
        <v>2.7648423322572061E-2</v>
      </c>
      <c r="D245" s="132">
        <f t="shared" si="243"/>
        <v>-1.5037877364540446E-2</v>
      </c>
      <c r="E245" s="85"/>
      <c r="F245" s="62"/>
      <c r="G245" s="62"/>
      <c r="H245" s="62"/>
    </row>
    <row r="246" spans="1:8" ht="18">
      <c r="A246" s="67">
        <v>149.9</v>
      </c>
      <c r="B246" s="68">
        <v>71.650000000000006</v>
      </c>
      <c r="C246" s="131">
        <f t="shared" ref="C246:D246" si="244">LN(A246/A245)</f>
        <v>-2.9975043259860153E-3</v>
      </c>
      <c r="D246" s="132">
        <f t="shared" si="244"/>
        <v>3.3348248078323504E-2</v>
      </c>
      <c r="E246" s="85"/>
      <c r="F246" s="62"/>
      <c r="G246" s="62"/>
      <c r="H246" s="62"/>
    </row>
    <row r="247" spans="1:8" ht="18">
      <c r="A247" s="67">
        <v>148</v>
      </c>
      <c r="B247" s="68">
        <v>70.75</v>
      </c>
      <c r="C247" s="131">
        <f t="shared" ref="C247:D247" si="245">LN(A247/A246)</f>
        <v>-1.2756131344437023E-2</v>
      </c>
      <c r="D247" s="132">
        <f t="shared" si="245"/>
        <v>-1.2640617750833937E-2</v>
      </c>
      <c r="E247" s="85"/>
      <c r="F247" s="62"/>
      <c r="G247" s="62"/>
      <c r="H247" s="62"/>
    </row>
    <row r="248" spans="1:8" ht="17.399999999999999">
      <c r="A248" s="85"/>
      <c r="B248" s="85"/>
      <c r="C248" s="90"/>
      <c r="D248" s="90"/>
      <c r="E248" s="85"/>
      <c r="F248" s="62"/>
      <c r="G248" s="62"/>
      <c r="H248" s="62"/>
    </row>
    <row r="249" spans="1:8" ht="17.399999999999999">
      <c r="A249" s="85"/>
      <c r="B249" s="85"/>
      <c r="C249" s="90"/>
      <c r="D249" s="90"/>
      <c r="E249" s="85"/>
      <c r="F249" s="62"/>
      <c r="G249" s="62"/>
      <c r="H249" s="62"/>
    </row>
    <row r="250" spans="1:8" ht="17.399999999999999">
      <c r="A250" s="85"/>
      <c r="B250" s="85"/>
      <c r="C250" s="90"/>
      <c r="D250" s="90"/>
      <c r="E250" s="85"/>
      <c r="F250" s="62"/>
      <c r="G250" s="62"/>
      <c r="H250" s="62"/>
    </row>
    <row r="251" spans="1:8" ht="17.399999999999999">
      <c r="A251" s="85"/>
      <c r="B251" s="85"/>
      <c r="C251" s="90"/>
      <c r="D251" s="90"/>
      <c r="E251" s="85"/>
      <c r="F251" s="62"/>
      <c r="G251" s="62"/>
      <c r="H251" s="62"/>
    </row>
    <row r="252" spans="1:8" ht="17.399999999999999">
      <c r="A252" s="85"/>
      <c r="B252" s="85"/>
      <c r="C252" s="90"/>
      <c r="D252" s="90"/>
      <c r="E252" s="85"/>
      <c r="F252" s="62"/>
      <c r="G252" s="62"/>
      <c r="H252" s="62"/>
    </row>
    <row r="253" spans="1:8" ht="17.399999999999999">
      <c r="A253" s="85"/>
      <c r="B253" s="85"/>
      <c r="C253" s="90"/>
      <c r="D253" s="90"/>
      <c r="E253" s="85"/>
      <c r="F253" s="62"/>
      <c r="G253" s="62"/>
      <c r="H253" s="62"/>
    </row>
    <row r="254" spans="1:8" ht="17.399999999999999">
      <c r="A254" s="85"/>
      <c r="B254" s="85"/>
      <c r="C254" s="90"/>
      <c r="D254" s="90"/>
      <c r="E254" s="85"/>
      <c r="F254" s="62"/>
      <c r="G254" s="62"/>
      <c r="H254" s="62"/>
    </row>
    <row r="255" spans="1:8" ht="17.399999999999999">
      <c r="A255" s="85"/>
      <c r="B255" s="85"/>
      <c r="C255" s="90"/>
      <c r="D255" s="90"/>
      <c r="E255" s="85"/>
      <c r="F255" s="62"/>
      <c r="G255" s="62"/>
      <c r="H255" s="62"/>
    </row>
    <row r="256" spans="1:8" ht="17.399999999999999">
      <c r="A256" s="85"/>
      <c r="B256" s="85"/>
      <c r="C256" s="90"/>
      <c r="D256" s="90"/>
      <c r="E256" s="85"/>
      <c r="F256" s="62"/>
      <c r="G256" s="62"/>
      <c r="H256" s="62"/>
    </row>
    <row r="257" spans="1:8" ht="17.399999999999999">
      <c r="A257" s="85"/>
      <c r="B257" s="85"/>
      <c r="C257" s="90"/>
      <c r="D257" s="90"/>
      <c r="E257" s="85"/>
      <c r="F257" s="62"/>
      <c r="G257" s="62"/>
      <c r="H257" s="62"/>
    </row>
    <row r="258" spans="1:8" ht="17.399999999999999">
      <c r="A258" s="85"/>
      <c r="B258" s="85"/>
      <c r="C258" s="90"/>
      <c r="D258" s="90"/>
      <c r="E258" s="85"/>
      <c r="F258" s="62"/>
      <c r="G258" s="62"/>
      <c r="H258" s="62"/>
    </row>
    <row r="259" spans="1:8" ht="17.399999999999999">
      <c r="A259" s="85"/>
      <c r="B259" s="85"/>
      <c r="C259" s="90"/>
      <c r="D259" s="90"/>
      <c r="E259" s="85"/>
      <c r="F259" s="62"/>
      <c r="G259" s="62"/>
      <c r="H259" s="62"/>
    </row>
    <row r="260" spans="1:8" ht="17.399999999999999">
      <c r="A260" s="85"/>
      <c r="B260" s="85"/>
      <c r="C260" s="90"/>
      <c r="D260" s="90"/>
      <c r="E260" s="85"/>
      <c r="F260" s="62"/>
      <c r="G260" s="62"/>
      <c r="H260" s="62"/>
    </row>
    <row r="261" spans="1:8" ht="17.399999999999999">
      <c r="A261" s="85"/>
      <c r="B261" s="85"/>
      <c r="C261" s="90"/>
      <c r="D261" s="90"/>
      <c r="E261" s="85"/>
      <c r="F261" s="62"/>
      <c r="G261" s="62"/>
      <c r="H261" s="62"/>
    </row>
    <row r="262" spans="1:8" ht="17.399999999999999">
      <c r="A262" s="85"/>
      <c r="B262" s="85"/>
      <c r="C262" s="90"/>
      <c r="D262" s="90"/>
      <c r="E262" s="85"/>
      <c r="F262" s="62"/>
      <c r="G262" s="62"/>
      <c r="H262" s="62"/>
    </row>
    <row r="263" spans="1:8" ht="17.399999999999999">
      <c r="A263" s="85"/>
      <c r="B263" s="85"/>
      <c r="C263" s="90"/>
      <c r="D263" s="90"/>
      <c r="E263" s="85"/>
      <c r="F263" s="62"/>
      <c r="G263" s="62"/>
      <c r="H263" s="62"/>
    </row>
    <row r="264" spans="1:8" ht="17.399999999999999">
      <c r="A264" s="85"/>
      <c r="B264" s="85"/>
      <c r="C264" s="90"/>
      <c r="D264" s="90"/>
      <c r="E264" s="85"/>
      <c r="F264" s="62"/>
      <c r="G264" s="62"/>
      <c r="H264" s="62"/>
    </row>
    <row r="265" spans="1:8" ht="17.399999999999999">
      <c r="A265" s="85"/>
      <c r="B265" s="85"/>
      <c r="C265" s="90"/>
      <c r="D265" s="90"/>
      <c r="E265" s="85"/>
      <c r="F265" s="62"/>
      <c r="G265" s="62"/>
      <c r="H265" s="62"/>
    </row>
    <row r="266" spans="1:8" ht="17.399999999999999">
      <c r="A266" s="85"/>
      <c r="B266" s="85"/>
      <c r="C266" s="90"/>
      <c r="D266" s="90"/>
      <c r="E266" s="85"/>
      <c r="F266" s="62"/>
      <c r="G266" s="62"/>
      <c r="H266" s="62"/>
    </row>
    <row r="267" spans="1:8" ht="17.399999999999999">
      <c r="A267" s="85"/>
      <c r="B267" s="85"/>
      <c r="C267" s="90"/>
      <c r="D267" s="90"/>
      <c r="E267" s="85"/>
      <c r="F267" s="62"/>
      <c r="G267" s="62"/>
      <c r="H267" s="62"/>
    </row>
    <row r="268" spans="1:8" ht="17.399999999999999">
      <c r="A268" s="85"/>
      <c r="B268" s="85"/>
      <c r="C268" s="90"/>
      <c r="D268" s="90"/>
      <c r="E268" s="85"/>
      <c r="F268" s="62"/>
      <c r="G268" s="62"/>
      <c r="H268" s="62"/>
    </row>
    <row r="269" spans="1:8" ht="17.399999999999999">
      <c r="A269" s="85"/>
      <c r="B269" s="85"/>
      <c r="C269" s="90"/>
      <c r="D269" s="90"/>
      <c r="E269" s="85"/>
      <c r="F269" s="62"/>
      <c r="G269" s="62"/>
      <c r="H269" s="62"/>
    </row>
    <row r="270" spans="1:8" ht="17.399999999999999">
      <c r="A270" s="85"/>
      <c r="B270" s="85"/>
      <c r="C270" s="90"/>
      <c r="D270" s="90"/>
      <c r="E270" s="85"/>
      <c r="F270" s="62"/>
      <c r="G270" s="62"/>
      <c r="H270" s="62"/>
    </row>
    <row r="271" spans="1:8" ht="17.399999999999999">
      <c r="A271" s="85"/>
      <c r="B271" s="85"/>
      <c r="C271" s="90"/>
      <c r="D271" s="90"/>
      <c r="E271" s="85"/>
      <c r="F271" s="62"/>
      <c r="G271" s="62"/>
      <c r="H271" s="62"/>
    </row>
    <row r="272" spans="1:8" ht="17.399999999999999">
      <c r="A272" s="85"/>
      <c r="B272" s="85"/>
      <c r="C272" s="90"/>
      <c r="D272" s="90"/>
      <c r="E272" s="85"/>
      <c r="F272" s="62"/>
      <c r="G272" s="62"/>
      <c r="H272" s="62"/>
    </row>
    <row r="273" spans="1:8" ht="17.399999999999999">
      <c r="A273" s="85"/>
      <c r="B273" s="85"/>
      <c r="C273" s="90"/>
      <c r="D273" s="90"/>
      <c r="E273" s="85"/>
      <c r="F273" s="62"/>
      <c r="G273" s="62"/>
      <c r="H273" s="62"/>
    </row>
    <row r="274" spans="1:8" ht="17.399999999999999">
      <c r="A274" s="85"/>
      <c r="B274" s="85"/>
      <c r="C274" s="90"/>
      <c r="D274" s="90"/>
      <c r="E274" s="85"/>
      <c r="F274" s="62"/>
      <c r="G274" s="62"/>
      <c r="H274" s="62"/>
    </row>
    <row r="275" spans="1:8" ht="17.399999999999999">
      <c r="A275" s="85"/>
      <c r="B275" s="85"/>
      <c r="C275" s="90"/>
      <c r="D275" s="90"/>
      <c r="E275" s="85"/>
      <c r="F275" s="62"/>
      <c r="G275" s="62"/>
      <c r="H275" s="62"/>
    </row>
    <row r="276" spans="1:8" ht="17.399999999999999">
      <c r="A276" s="85"/>
      <c r="B276" s="85"/>
      <c r="C276" s="90"/>
      <c r="D276" s="90"/>
      <c r="E276" s="85"/>
      <c r="F276" s="62"/>
      <c r="G276" s="62"/>
      <c r="H276" s="62"/>
    </row>
    <row r="277" spans="1:8" ht="17.399999999999999">
      <c r="A277" s="85"/>
      <c r="B277" s="85"/>
      <c r="C277" s="90"/>
      <c r="D277" s="90"/>
      <c r="E277" s="85"/>
      <c r="F277" s="62"/>
      <c r="G277" s="62"/>
      <c r="H277" s="62"/>
    </row>
    <row r="278" spans="1:8" ht="17.399999999999999">
      <c r="A278" s="85"/>
      <c r="B278" s="85"/>
      <c r="C278" s="90"/>
      <c r="D278" s="90"/>
      <c r="E278" s="85"/>
      <c r="F278" s="62"/>
      <c r="G278" s="62"/>
      <c r="H278" s="62"/>
    </row>
    <row r="279" spans="1:8" ht="17.399999999999999">
      <c r="A279" s="85"/>
      <c r="B279" s="85"/>
      <c r="C279" s="90"/>
      <c r="D279" s="90"/>
      <c r="E279" s="85"/>
      <c r="F279" s="62"/>
      <c r="G279" s="62"/>
      <c r="H279" s="62"/>
    </row>
    <row r="280" spans="1:8" ht="17.399999999999999">
      <c r="A280" s="85"/>
      <c r="B280" s="85"/>
      <c r="C280" s="90"/>
      <c r="D280" s="90"/>
      <c r="E280" s="85"/>
      <c r="F280" s="62"/>
      <c r="G280" s="62"/>
      <c r="H280" s="62"/>
    </row>
    <row r="281" spans="1:8" ht="17.399999999999999">
      <c r="A281" s="85"/>
      <c r="B281" s="85"/>
      <c r="C281" s="90"/>
      <c r="D281" s="90"/>
      <c r="E281" s="85"/>
      <c r="F281" s="62"/>
      <c r="G281" s="62"/>
      <c r="H281" s="62"/>
    </row>
    <row r="282" spans="1:8" ht="17.399999999999999">
      <c r="A282" s="85"/>
      <c r="B282" s="85"/>
      <c r="C282" s="90"/>
      <c r="D282" s="90"/>
      <c r="E282" s="85"/>
      <c r="F282" s="62"/>
      <c r="G282" s="62"/>
      <c r="H282" s="62"/>
    </row>
    <row r="283" spans="1:8" ht="17.399999999999999">
      <c r="A283" s="85"/>
      <c r="B283" s="85"/>
      <c r="C283" s="90"/>
      <c r="D283" s="90"/>
      <c r="E283" s="85"/>
      <c r="F283" s="62"/>
      <c r="G283" s="62"/>
      <c r="H283" s="62"/>
    </row>
    <row r="284" spans="1:8" ht="17.399999999999999">
      <c r="A284" s="85"/>
      <c r="B284" s="85"/>
      <c r="C284" s="90"/>
      <c r="D284" s="90"/>
      <c r="E284" s="85"/>
      <c r="F284" s="62"/>
      <c r="G284" s="62"/>
      <c r="H284" s="62"/>
    </row>
    <row r="285" spans="1:8" ht="17.399999999999999">
      <c r="A285" s="85"/>
      <c r="B285" s="85"/>
      <c r="C285" s="90"/>
      <c r="D285" s="90"/>
      <c r="E285" s="85"/>
      <c r="F285" s="62"/>
      <c r="G285" s="62"/>
      <c r="H285" s="62"/>
    </row>
    <row r="286" spans="1:8" ht="17.399999999999999">
      <c r="A286" s="85"/>
      <c r="B286" s="85"/>
      <c r="C286" s="90"/>
      <c r="D286" s="90"/>
      <c r="E286" s="85"/>
      <c r="F286" s="62"/>
      <c r="G286" s="62"/>
      <c r="H286" s="62"/>
    </row>
    <row r="287" spans="1:8" ht="17.399999999999999">
      <c r="A287" s="85"/>
      <c r="B287" s="85"/>
      <c r="C287" s="90"/>
      <c r="D287" s="90"/>
      <c r="E287" s="85"/>
      <c r="F287" s="62"/>
      <c r="G287" s="62"/>
      <c r="H287" s="62"/>
    </row>
    <row r="288" spans="1:8" ht="17.399999999999999">
      <c r="A288" s="85"/>
      <c r="B288" s="85"/>
      <c r="C288" s="90"/>
      <c r="D288" s="90"/>
      <c r="E288" s="85"/>
      <c r="F288" s="62"/>
      <c r="G288" s="62"/>
      <c r="H288" s="62"/>
    </row>
    <row r="289" spans="1:8" ht="17.399999999999999">
      <c r="A289" s="85"/>
      <c r="B289" s="85"/>
      <c r="C289" s="90"/>
      <c r="D289" s="90"/>
      <c r="E289" s="85"/>
      <c r="F289" s="62"/>
      <c r="G289" s="62"/>
      <c r="H289" s="62"/>
    </row>
    <row r="290" spans="1:8" ht="17.399999999999999">
      <c r="A290" s="85"/>
      <c r="B290" s="85"/>
      <c r="C290" s="90"/>
      <c r="D290" s="90"/>
      <c r="E290" s="85"/>
      <c r="F290" s="62"/>
      <c r="G290" s="62"/>
      <c r="H290" s="62"/>
    </row>
    <row r="291" spans="1:8" ht="17.399999999999999">
      <c r="A291" s="85"/>
      <c r="B291" s="85"/>
      <c r="C291" s="90"/>
      <c r="D291" s="90"/>
      <c r="E291" s="85"/>
      <c r="F291" s="62"/>
      <c r="G291" s="62"/>
      <c r="H291" s="62"/>
    </row>
    <row r="292" spans="1:8" ht="17.399999999999999">
      <c r="A292" s="85"/>
      <c r="B292" s="85"/>
      <c r="C292" s="90"/>
      <c r="D292" s="90"/>
      <c r="E292" s="85"/>
      <c r="F292" s="62"/>
      <c r="G292" s="62"/>
      <c r="H292" s="62"/>
    </row>
    <row r="293" spans="1:8" ht="17.399999999999999">
      <c r="A293" s="85"/>
      <c r="B293" s="85"/>
      <c r="C293" s="90"/>
      <c r="D293" s="90"/>
      <c r="E293" s="85"/>
      <c r="F293" s="62"/>
      <c r="G293" s="62"/>
      <c r="H293" s="62"/>
    </row>
    <row r="294" spans="1:8" ht="17.399999999999999">
      <c r="A294" s="85"/>
      <c r="B294" s="85"/>
      <c r="C294" s="90"/>
      <c r="D294" s="90"/>
      <c r="E294" s="85"/>
      <c r="F294" s="62"/>
      <c r="G294" s="62"/>
      <c r="H294" s="62"/>
    </row>
    <row r="295" spans="1:8" ht="17.399999999999999">
      <c r="A295" s="85"/>
      <c r="B295" s="85"/>
      <c r="C295" s="90"/>
      <c r="D295" s="90"/>
      <c r="E295" s="85"/>
      <c r="F295" s="62"/>
      <c r="G295" s="62"/>
      <c r="H295" s="62"/>
    </row>
    <row r="296" spans="1:8" ht="17.399999999999999">
      <c r="A296" s="85"/>
      <c r="B296" s="85"/>
      <c r="C296" s="90"/>
      <c r="D296" s="90"/>
      <c r="E296" s="85"/>
      <c r="F296" s="62"/>
      <c r="G296" s="62"/>
      <c r="H296" s="62"/>
    </row>
    <row r="297" spans="1:8" ht="17.399999999999999">
      <c r="A297" s="85"/>
      <c r="B297" s="85"/>
      <c r="C297" s="90"/>
      <c r="D297" s="90"/>
      <c r="E297" s="85"/>
      <c r="F297" s="62"/>
      <c r="G297" s="62"/>
      <c r="H297" s="62"/>
    </row>
    <row r="298" spans="1:8" ht="17.399999999999999">
      <c r="A298" s="85"/>
      <c r="B298" s="85"/>
      <c r="C298" s="90"/>
      <c r="D298" s="90"/>
      <c r="E298" s="85"/>
      <c r="F298" s="62"/>
      <c r="G298" s="62"/>
      <c r="H298" s="62"/>
    </row>
    <row r="299" spans="1:8" ht="17.399999999999999">
      <c r="A299" s="85"/>
      <c r="B299" s="85"/>
      <c r="C299" s="90"/>
      <c r="D299" s="90"/>
      <c r="E299" s="85"/>
      <c r="F299" s="62"/>
      <c r="G299" s="62"/>
      <c r="H299" s="62"/>
    </row>
    <row r="300" spans="1:8" ht="17.399999999999999">
      <c r="A300" s="85"/>
      <c r="B300" s="85"/>
      <c r="C300" s="90"/>
      <c r="D300" s="90"/>
      <c r="E300" s="85"/>
      <c r="F300" s="62"/>
      <c r="G300" s="62"/>
      <c r="H300" s="62"/>
    </row>
    <row r="301" spans="1:8" ht="17.399999999999999">
      <c r="A301" s="85"/>
      <c r="B301" s="85"/>
      <c r="C301" s="90"/>
      <c r="D301" s="90"/>
      <c r="E301" s="85"/>
      <c r="F301" s="62"/>
      <c r="G301" s="62"/>
      <c r="H301" s="62"/>
    </row>
    <row r="302" spans="1:8" ht="17.399999999999999">
      <c r="A302" s="85"/>
      <c r="B302" s="85"/>
      <c r="C302" s="90"/>
      <c r="D302" s="90"/>
      <c r="E302" s="85"/>
      <c r="F302" s="62"/>
      <c r="G302" s="62"/>
      <c r="H302" s="62"/>
    </row>
    <row r="303" spans="1:8" ht="17.399999999999999">
      <c r="A303" s="85"/>
      <c r="B303" s="85"/>
      <c r="C303" s="90"/>
      <c r="D303" s="90"/>
      <c r="E303" s="85"/>
      <c r="F303" s="62"/>
      <c r="G303" s="62"/>
      <c r="H303" s="62"/>
    </row>
    <row r="304" spans="1:8" ht="17.399999999999999">
      <c r="A304" s="85"/>
      <c r="B304" s="85"/>
      <c r="C304" s="90"/>
      <c r="D304" s="90"/>
      <c r="E304" s="85"/>
      <c r="F304" s="62"/>
      <c r="G304" s="62"/>
      <c r="H304" s="62"/>
    </row>
    <row r="305" spans="1:8" ht="17.399999999999999">
      <c r="A305" s="85"/>
      <c r="B305" s="85"/>
      <c r="C305" s="90"/>
      <c r="D305" s="90"/>
      <c r="E305" s="85"/>
      <c r="F305" s="62"/>
      <c r="G305" s="62"/>
      <c r="H305" s="62"/>
    </row>
    <row r="306" spans="1:8" ht="17.399999999999999">
      <c r="A306" s="85"/>
      <c r="B306" s="85"/>
      <c r="C306" s="90"/>
      <c r="D306" s="90"/>
      <c r="E306" s="85"/>
      <c r="F306" s="62"/>
      <c r="G306" s="62"/>
      <c r="H306" s="62"/>
    </row>
    <row r="307" spans="1:8" ht="17.399999999999999">
      <c r="A307" s="85"/>
      <c r="B307" s="85"/>
      <c r="C307" s="90"/>
      <c r="D307" s="90"/>
      <c r="E307" s="85"/>
      <c r="F307" s="62"/>
      <c r="G307" s="62"/>
      <c r="H307" s="62"/>
    </row>
    <row r="308" spans="1:8" ht="17.399999999999999">
      <c r="A308" s="85"/>
      <c r="B308" s="85"/>
      <c r="C308" s="90"/>
      <c r="D308" s="90"/>
      <c r="E308" s="85"/>
      <c r="F308" s="62"/>
      <c r="G308" s="62"/>
      <c r="H308" s="62"/>
    </row>
    <row r="309" spans="1:8" ht="17.399999999999999">
      <c r="A309" s="85"/>
      <c r="B309" s="85"/>
      <c r="C309" s="90"/>
      <c r="D309" s="90"/>
      <c r="E309" s="85"/>
      <c r="F309" s="62"/>
      <c r="G309" s="62"/>
      <c r="H309" s="62"/>
    </row>
    <row r="310" spans="1:8" ht="17.399999999999999">
      <c r="A310" s="85"/>
      <c r="B310" s="85"/>
      <c r="C310" s="90"/>
      <c r="D310" s="90"/>
      <c r="E310" s="85"/>
      <c r="F310" s="62"/>
      <c r="G310" s="62"/>
      <c r="H310" s="62"/>
    </row>
    <row r="311" spans="1:8" ht="17.399999999999999">
      <c r="A311" s="85"/>
      <c r="B311" s="85"/>
      <c r="C311" s="90"/>
      <c r="D311" s="90"/>
      <c r="E311" s="85"/>
      <c r="F311" s="62"/>
      <c r="G311" s="62"/>
      <c r="H311" s="62"/>
    </row>
    <row r="312" spans="1:8" ht="17.399999999999999">
      <c r="A312" s="85"/>
      <c r="B312" s="85"/>
      <c r="C312" s="90"/>
      <c r="D312" s="90"/>
      <c r="E312" s="85"/>
      <c r="F312" s="62"/>
      <c r="G312" s="62"/>
      <c r="H312" s="62"/>
    </row>
    <row r="313" spans="1:8" ht="17.399999999999999">
      <c r="A313" s="85"/>
      <c r="B313" s="85"/>
      <c r="C313" s="90"/>
      <c r="D313" s="90"/>
      <c r="E313" s="85"/>
      <c r="F313" s="62"/>
      <c r="G313" s="62"/>
      <c r="H313" s="62"/>
    </row>
    <row r="314" spans="1:8" ht="17.399999999999999">
      <c r="A314" s="85"/>
      <c r="B314" s="85"/>
      <c r="C314" s="90"/>
      <c r="D314" s="90"/>
      <c r="E314" s="85"/>
      <c r="F314" s="62"/>
      <c r="G314" s="62"/>
      <c r="H314" s="62"/>
    </row>
    <row r="315" spans="1:8" ht="17.399999999999999">
      <c r="A315" s="85"/>
      <c r="B315" s="85"/>
      <c r="C315" s="90"/>
      <c r="D315" s="90"/>
      <c r="E315" s="85"/>
      <c r="F315" s="62"/>
      <c r="G315" s="62"/>
      <c r="H315" s="62"/>
    </row>
    <row r="316" spans="1:8" ht="17.399999999999999">
      <c r="A316" s="85"/>
      <c r="B316" s="85"/>
      <c r="C316" s="90"/>
      <c r="D316" s="90"/>
      <c r="E316" s="85"/>
      <c r="F316" s="62"/>
      <c r="G316" s="62"/>
      <c r="H316" s="62"/>
    </row>
    <row r="317" spans="1:8" ht="17.399999999999999">
      <c r="A317" s="85"/>
      <c r="B317" s="85"/>
      <c r="C317" s="90"/>
      <c r="D317" s="90"/>
      <c r="E317" s="85"/>
      <c r="F317" s="62"/>
      <c r="G317" s="62"/>
      <c r="H317" s="62"/>
    </row>
    <row r="318" spans="1:8" ht="17.399999999999999">
      <c r="A318" s="85"/>
      <c r="B318" s="85"/>
      <c r="C318" s="90"/>
      <c r="D318" s="90"/>
      <c r="E318" s="85"/>
      <c r="F318" s="62"/>
      <c r="G318" s="62"/>
      <c r="H318" s="62"/>
    </row>
    <row r="319" spans="1:8" ht="17.399999999999999">
      <c r="A319" s="85"/>
      <c r="B319" s="85"/>
      <c r="C319" s="90"/>
      <c r="D319" s="90"/>
      <c r="E319" s="85"/>
      <c r="F319" s="62"/>
      <c r="G319" s="62"/>
      <c r="H319" s="62"/>
    </row>
    <row r="320" spans="1:8" ht="17.399999999999999">
      <c r="A320" s="85"/>
      <c r="B320" s="85"/>
      <c r="C320" s="90"/>
      <c r="D320" s="90"/>
      <c r="E320" s="85"/>
      <c r="F320" s="62"/>
      <c r="G320" s="62"/>
      <c r="H320" s="62"/>
    </row>
    <row r="321" spans="1:8" ht="17.399999999999999">
      <c r="A321" s="85"/>
      <c r="B321" s="85"/>
      <c r="C321" s="90"/>
      <c r="D321" s="90"/>
      <c r="E321" s="85"/>
      <c r="F321" s="62"/>
      <c r="G321" s="62"/>
      <c r="H321" s="62"/>
    </row>
    <row r="322" spans="1:8" ht="17.399999999999999">
      <c r="A322" s="85"/>
      <c r="B322" s="85"/>
      <c r="C322" s="90"/>
      <c r="D322" s="90"/>
      <c r="E322" s="85"/>
      <c r="F322" s="62"/>
      <c r="G322" s="62"/>
      <c r="H322" s="62"/>
    </row>
    <row r="323" spans="1:8" ht="17.399999999999999">
      <c r="A323" s="85"/>
      <c r="B323" s="85"/>
      <c r="C323" s="90"/>
      <c r="D323" s="90"/>
      <c r="E323" s="85"/>
      <c r="F323" s="62"/>
      <c r="G323" s="62"/>
      <c r="H323" s="62"/>
    </row>
    <row r="324" spans="1:8" ht="17.399999999999999">
      <c r="A324" s="85"/>
      <c r="B324" s="85"/>
      <c r="C324" s="90"/>
      <c r="D324" s="90"/>
      <c r="E324" s="85"/>
      <c r="F324" s="62"/>
      <c r="G324" s="62"/>
      <c r="H324" s="62"/>
    </row>
    <row r="325" spans="1:8" ht="17.399999999999999">
      <c r="A325" s="85"/>
      <c r="B325" s="85"/>
      <c r="C325" s="90"/>
      <c r="D325" s="90"/>
      <c r="E325" s="85"/>
      <c r="F325" s="62"/>
      <c r="G325" s="62"/>
      <c r="H325" s="62"/>
    </row>
    <row r="326" spans="1:8" ht="17.399999999999999">
      <c r="A326" s="85"/>
      <c r="B326" s="85"/>
      <c r="C326" s="90"/>
      <c r="D326" s="90"/>
      <c r="E326" s="85"/>
      <c r="F326" s="62"/>
      <c r="G326" s="62"/>
      <c r="H326" s="62"/>
    </row>
    <row r="327" spans="1:8" ht="17.399999999999999">
      <c r="A327" s="85"/>
      <c r="B327" s="85"/>
      <c r="C327" s="90"/>
      <c r="D327" s="90"/>
      <c r="E327" s="85"/>
      <c r="F327" s="62"/>
      <c r="G327" s="62"/>
      <c r="H327" s="62"/>
    </row>
    <row r="328" spans="1:8" ht="17.399999999999999">
      <c r="A328" s="85"/>
      <c r="B328" s="85"/>
      <c r="C328" s="90"/>
      <c r="D328" s="90"/>
      <c r="E328" s="85"/>
      <c r="F328" s="62"/>
      <c r="G328" s="62"/>
      <c r="H328" s="62"/>
    </row>
    <row r="329" spans="1:8" ht="17.399999999999999">
      <c r="A329" s="85"/>
      <c r="B329" s="85"/>
      <c r="C329" s="90"/>
      <c r="D329" s="90"/>
      <c r="E329" s="85"/>
      <c r="F329" s="62"/>
      <c r="G329" s="62"/>
      <c r="H329" s="62"/>
    </row>
    <row r="330" spans="1:8" ht="17.399999999999999">
      <c r="A330" s="85"/>
      <c r="B330" s="85"/>
      <c r="C330" s="90"/>
      <c r="D330" s="90"/>
      <c r="E330" s="85"/>
      <c r="F330" s="62"/>
      <c r="G330" s="62"/>
      <c r="H330" s="62"/>
    </row>
    <row r="331" spans="1:8" ht="17.399999999999999">
      <c r="A331" s="85"/>
      <c r="B331" s="85"/>
      <c r="C331" s="90"/>
      <c r="D331" s="90"/>
      <c r="E331" s="85"/>
      <c r="F331" s="62"/>
      <c r="G331" s="62"/>
      <c r="H331" s="62"/>
    </row>
    <row r="332" spans="1:8" ht="17.399999999999999">
      <c r="A332" s="85"/>
      <c r="B332" s="85"/>
      <c r="C332" s="90"/>
      <c r="D332" s="90"/>
      <c r="E332" s="85"/>
      <c r="F332" s="62"/>
      <c r="G332" s="62"/>
      <c r="H332" s="62"/>
    </row>
    <row r="333" spans="1:8" ht="17.399999999999999">
      <c r="A333" s="85"/>
      <c r="B333" s="85"/>
      <c r="C333" s="90"/>
      <c r="D333" s="90"/>
      <c r="E333" s="85"/>
      <c r="F333" s="62"/>
      <c r="G333" s="62"/>
      <c r="H333" s="62"/>
    </row>
    <row r="334" spans="1:8" ht="17.399999999999999">
      <c r="A334" s="85"/>
      <c r="B334" s="85"/>
      <c r="C334" s="90"/>
      <c r="D334" s="90"/>
      <c r="E334" s="85"/>
      <c r="F334" s="62"/>
      <c r="G334" s="62"/>
      <c r="H334" s="62"/>
    </row>
    <row r="335" spans="1:8" ht="17.399999999999999">
      <c r="A335" s="85"/>
      <c r="B335" s="85"/>
      <c r="C335" s="90"/>
      <c r="D335" s="90"/>
      <c r="E335" s="85"/>
      <c r="F335" s="62"/>
      <c r="G335" s="62"/>
      <c r="H335" s="62"/>
    </row>
    <row r="336" spans="1:8" ht="17.399999999999999">
      <c r="A336" s="85"/>
      <c r="B336" s="85"/>
      <c r="C336" s="90"/>
      <c r="D336" s="90"/>
      <c r="E336" s="85"/>
      <c r="F336" s="62"/>
      <c r="G336" s="62"/>
      <c r="H336" s="62"/>
    </row>
    <row r="337" spans="1:8" ht="17.399999999999999">
      <c r="A337" s="85"/>
      <c r="B337" s="85"/>
      <c r="C337" s="90"/>
      <c r="D337" s="90"/>
      <c r="E337" s="85"/>
      <c r="F337" s="62"/>
      <c r="G337" s="62"/>
      <c r="H337" s="62"/>
    </row>
    <row r="338" spans="1:8" ht="17.399999999999999">
      <c r="A338" s="85"/>
      <c r="B338" s="85"/>
      <c r="C338" s="90"/>
      <c r="D338" s="90"/>
      <c r="E338" s="85"/>
      <c r="F338" s="62"/>
      <c r="G338" s="62"/>
      <c r="H338" s="62"/>
    </row>
    <row r="339" spans="1:8" ht="17.399999999999999">
      <c r="A339" s="85"/>
      <c r="B339" s="85"/>
      <c r="C339" s="90"/>
      <c r="D339" s="90"/>
      <c r="E339" s="85"/>
      <c r="F339" s="62"/>
      <c r="G339" s="62"/>
      <c r="H339" s="62"/>
    </row>
    <row r="340" spans="1:8" ht="17.399999999999999">
      <c r="A340" s="85"/>
      <c r="B340" s="85"/>
      <c r="C340" s="90"/>
      <c r="D340" s="90"/>
      <c r="E340" s="85"/>
      <c r="F340" s="62"/>
      <c r="G340" s="62"/>
      <c r="H340" s="62"/>
    </row>
    <row r="341" spans="1:8" ht="17.399999999999999">
      <c r="A341" s="85"/>
      <c r="B341" s="85"/>
      <c r="C341" s="90"/>
      <c r="D341" s="90"/>
      <c r="E341" s="85"/>
      <c r="F341" s="62"/>
      <c r="G341" s="62"/>
      <c r="H341" s="62"/>
    </row>
    <row r="342" spans="1:8" ht="17.399999999999999">
      <c r="A342" s="85"/>
      <c r="B342" s="85"/>
      <c r="C342" s="90"/>
      <c r="D342" s="90"/>
      <c r="E342" s="85"/>
      <c r="F342" s="62"/>
      <c r="G342" s="62"/>
      <c r="H342" s="62"/>
    </row>
    <row r="343" spans="1:8" ht="17.399999999999999">
      <c r="A343" s="85"/>
      <c r="B343" s="85"/>
      <c r="C343" s="90"/>
      <c r="D343" s="90"/>
      <c r="E343" s="85"/>
      <c r="F343" s="62"/>
      <c r="G343" s="62"/>
      <c r="H343" s="62"/>
    </row>
    <row r="344" spans="1:8" ht="17.399999999999999">
      <c r="A344" s="85"/>
      <c r="B344" s="85"/>
      <c r="C344" s="90"/>
      <c r="D344" s="90"/>
      <c r="E344" s="85"/>
      <c r="F344" s="62"/>
      <c r="G344" s="62"/>
      <c r="H344" s="62"/>
    </row>
    <row r="345" spans="1:8" ht="17.399999999999999">
      <c r="A345" s="85"/>
      <c r="B345" s="85"/>
      <c r="C345" s="90"/>
      <c r="D345" s="90"/>
      <c r="E345" s="85"/>
      <c r="F345" s="62"/>
      <c r="G345" s="62"/>
      <c r="H345" s="62"/>
    </row>
    <row r="346" spans="1:8" ht="17.399999999999999">
      <c r="A346" s="85"/>
      <c r="B346" s="85"/>
      <c r="C346" s="90"/>
      <c r="D346" s="90"/>
      <c r="E346" s="85"/>
      <c r="F346" s="62"/>
      <c r="G346" s="62"/>
      <c r="H346" s="62"/>
    </row>
    <row r="347" spans="1:8" ht="17.399999999999999">
      <c r="A347" s="85"/>
      <c r="B347" s="85"/>
      <c r="C347" s="90"/>
      <c r="D347" s="90"/>
      <c r="E347" s="85"/>
      <c r="F347" s="62"/>
      <c r="G347" s="62"/>
      <c r="H347" s="62"/>
    </row>
    <row r="348" spans="1:8" ht="17.399999999999999">
      <c r="A348" s="85"/>
      <c r="B348" s="85"/>
      <c r="C348" s="90"/>
      <c r="D348" s="90"/>
      <c r="E348" s="85"/>
      <c r="F348" s="62"/>
      <c r="G348" s="62"/>
      <c r="H348" s="62"/>
    </row>
    <row r="349" spans="1:8" ht="17.399999999999999">
      <c r="A349" s="85"/>
      <c r="B349" s="85"/>
      <c r="C349" s="90"/>
      <c r="D349" s="90"/>
      <c r="E349" s="85"/>
      <c r="F349" s="62"/>
      <c r="G349" s="62"/>
      <c r="H349" s="62"/>
    </row>
    <row r="350" spans="1:8" ht="17.399999999999999">
      <c r="A350" s="85"/>
      <c r="B350" s="85"/>
      <c r="C350" s="90"/>
      <c r="D350" s="90"/>
      <c r="E350" s="85"/>
      <c r="F350" s="62"/>
      <c r="G350" s="62"/>
      <c r="H350" s="62"/>
    </row>
    <row r="351" spans="1:8" ht="17.399999999999999">
      <c r="A351" s="85"/>
      <c r="B351" s="85"/>
      <c r="C351" s="90"/>
      <c r="D351" s="90"/>
      <c r="E351" s="85"/>
      <c r="F351" s="62"/>
      <c r="G351" s="62"/>
      <c r="H351" s="62"/>
    </row>
    <row r="352" spans="1:8" ht="17.399999999999999">
      <c r="A352" s="85"/>
      <c r="B352" s="85"/>
      <c r="C352" s="90"/>
      <c r="D352" s="90"/>
      <c r="E352" s="85"/>
      <c r="F352" s="62"/>
      <c r="G352" s="62"/>
      <c r="H352" s="62"/>
    </row>
    <row r="353" spans="1:8" ht="17.399999999999999">
      <c r="A353" s="85"/>
      <c r="B353" s="85"/>
      <c r="C353" s="90"/>
      <c r="D353" s="90"/>
      <c r="E353" s="85"/>
      <c r="F353" s="62"/>
      <c r="G353" s="62"/>
      <c r="H353" s="62"/>
    </row>
    <row r="354" spans="1:8" ht="17.399999999999999">
      <c r="A354" s="85"/>
      <c r="B354" s="85"/>
      <c r="C354" s="90"/>
      <c r="D354" s="90"/>
      <c r="E354" s="85"/>
      <c r="F354" s="62"/>
      <c r="G354" s="62"/>
      <c r="H354" s="62"/>
    </row>
    <row r="355" spans="1:8" ht="17.399999999999999">
      <c r="A355" s="85"/>
      <c r="B355" s="85"/>
      <c r="C355" s="90"/>
      <c r="D355" s="90"/>
      <c r="E355" s="85"/>
      <c r="F355" s="62"/>
      <c r="G355" s="62"/>
      <c r="H355" s="62"/>
    </row>
    <row r="356" spans="1:8" ht="17.399999999999999">
      <c r="A356" s="85"/>
      <c r="B356" s="85"/>
      <c r="C356" s="90"/>
      <c r="D356" s="90"/>
      <c r="E356" s="85"/>
      <c r="F356" s="62"/>
      <c r="G356" s="62"/>
      <c r="H356" s="62"/>
    </row>
    <row r="357" spans="1:8" ht="17.399999999999999">
      <c r="A357" s="85"/>
      <c r="B357" s="85"/>
      <c r="C357" s="90"/>
      <c r="D357" s="90"/>
      <c r="E357" s="85"/>
      <c r="F357" s="62"/>
      <c r="G357" s="62"/>
      <c r="H357" s="62"/>
    </row>
    <row r="358" spans="1:8" ht="17.399999999999999">
      <c r="A358" s="85"/>
      <c r="B358" s="85"/>
      <c r="C358" s="90"/>
      <c r="D358" s="90"/>
      <c r="E358" s="85"/>
      <c r="F358" s="62"/>
      <c r="G358" s="62"/>
      <c r="H358" s="62"/>
    </row>
    <row r="359" spans="1:8" ht="17.399999999999999">
      <c r="A359" s="85"/>
      <c r="B359" s="85"/>
      <c r="C359" s="90"/>
      <c r="D359" s="90"/>
      <c r="E359" s="85"/>
      <c r="F359" s="62"/>
      <c r="G359" s="62"/>
      <c r="H359" s="62"/>
    </row>
    <row r="360" spans="1:8" ht="17.399999999999999">
      <c r="A360" s="85"/>
      <c r="B360" s="85"/>
      <c r="C360" s="90"/>
      <c r="D360" s="90"/>
      <c r="E360" s="85"/>
      <c r="F360" s="62"/>
      <c r="G360" s="62"/>
      <c r="H360" s="62"/>
    </row>
    <row r="361" spans="1:8" ht="17.399999999999999">
      <c r="A361" s="85"/>
      <c r="B361" s="85"/>
      <c r="C361" s="90"/>
      <c r="D361" s="90"/>
      <c r="E361" s="85"/>
      <c r="F361" s="62"/>
      <c r="G361" s="62"/>
      <c r="H361" s="62"/>
    </row>
    <row r="362" spans="1:8" ht="17.399999999999999">
      <c r="A362" s="85"/>
      <c r="B362" s="85"/>
      <c r="C362" s="90"/>
      <c r="D362" s="90"/>
      <c r="E362" s="85"/>
      <c r="F362" s="62"/>
      <c r="G362" s="62"/>
      <c r="H362" s="62"/>
    </row>
    <row r="363" spans="1:8" ht="17.399999999999999">
      <c r="A363" s="85"/>
      <c r="B363" s="85"/>
      <c r="C363" s="90"/>
      <c r="D363" s="90"/>
      <c r="E363" s="85"/>
      <c r="F363" s="62"/>
      <c r="G363" s="62"/>
      <c r="H363" s="62"/>
    </row>
    <row r="364" spans="1:8" ht="17.399999999999999">
      <c r="A364" s="85"/>
      <c r="B364" s="85"/>
      <c r="C364" s="90"/>
      <c r="D364" s="90"/>
      <c r="E364" s="85"/>
      <c r="F364" s="62"/>
      <c r="G364" s="62"/>
      <c r="H364" s="62"/>
    </row>
    <row r="365" spans="1:8" ht="17.399999999999999">
      <c r="A365" s="85"/>
      <c r="B365" s="85"/>
      <c r="C365" s="90"/>
      <c r="D365" s="90"/>
      <c r="E365" s="85"/>
      <c r="F365" s="62"/>
      <c r="G365" s="62"/>
      <c r="H365" s="62"/>
    </row>
    <row r="366" spans="1:8" ht="17.399999999999999">
      <c r="A366" s="85"/>
      <c r="B366" s="85"/>
      <c r="C366" s="90"/>
      <c r="D366" s="90"/>
      <c r="E366" s="85"/>
      <c r="F366" s="62"/>
      <c r="G366" s="62"/>
      <c r="H366" s="62"/>
    </row>
    <row r="367" spans="1:8" ht="17.399999999999999">
      <c r="A367" s="85"/>
      <c r="B367" s="85"/>
      <c r="C367" s="90"/>
      <c r="D367" s="90"/>
      <c r="E367" s="85"/>
      <c r="F367" s="62"/>
      <c r="G367" s="62"/>
      <c r="H367" s="62"/>
    </row>
    <row r="368" spans="1:8" ht="17.399999999999999">
      <c r="A368" s="85"/>
      <c r="B368" s="85"/>
      <c r="C368" s="90"/>
      <c r="D368" s="90"/>
      <c r="E368" s="85"/>
      <c r="F368" s="62"/>
      <c r="G368" s="62"/>
      <c r="H368" s="62"/>
    </row>
    <row r="369" spans="1:8" ht="17.399999999999999">
      <c r="A369" s="85"/>
      <c r="B369" s="85"/>
      <c r="C369" s="90"/>
      <c r="D369" s="90"/>
      <c r="E369" s="85"/>
      <c r="F369" s="62"/>
      <c r="G369" s="62"/>
      <c r="H369" s="62"/>
    </row>
    <row r="370" spans="1:8" ht="17.399999999999999">
      <c r="A370" s="85"/>
      <c r="B370" s="85"/>
      <c r="C370" s="90"/>
      <c r="D370" s="90"/>
      <c r="E370" s="85"/>
      <c r="F370" s="62"/>
      <c r="G370" s="62"/>
      <c r="H370" s="62"/>
    </row>
    <row r="371" spans="1:8" ht="17.399999999999999">
      <c r="A371" s="85"/>
      <c r="B371" s="85"/>
      <c r="C371" s="90"/>
      <c r="D371" s="90"/>
      <c r="E371" s="85"/>
      <c r="F371" s="62"/>
      <c r="G371" s="62"/>
      <c r="H371" s="62"/>
    </row>
    <row r="372" spans="1:8" ht="17.399999999999999">
      <c r="A372" s="85"/>
      <c r="B372" s="85"/>
      <c r="C372" s="90"/>
      <c r="D372" s="90"/>
      <c r="E372" s="85"/>
      <c r="F372" s="62"/>
      <c r="G372" s="62"/>
      <c r="H372" s="62"/>
    </row>
    <row r="373" spans="1:8" ht="17.399999999999999">
      <c r="A373" s="85"/>
      <c r="B373" s="85"/>
      <c r="C373" s="90"/>
      <c r="D373" s="90"/>
      <c r="E373" s="85"/>
      <c r="F373" s="62"/>
      <c r="G373" s="62"/>
      <c r="H373" s="62"/>
    </row>
    <row r="374" spans="1:8" ht="17.399999999999999">
      <c r="A374" s="85"/>
      <c r="B374" s="85"/>
      <c r="C374" s="90"/>
      <c r="D374" s="90"/>
      <c r="E374" s="85"/>
      <c r="F374" s="62"/>
      <c r="G374" s="62"/>
      <c r="H374" s="62"/>
    </row>
    <row r="375" spans="1:8" ht="17.399999999999999">
      <c r="A375" s="85"/>
      <c r="B375" s="85"/>
      <c r="C375" s="90"/>
      <c r="D375" s="90"/>
      <c r="E375" s="85"/>
      <c r="F375" s="62"/>
      <c r="G375" s="62"/>
      <c r="H375" s="62"/>
    </row>
    <row r="376" spans="1:8" ht="17.399999999999999">
      <c r="A376" s="85"/>
      <c r="B376" s="85"/>
      <c r="C376" s="90"/>
      <c r="D376" s="90"/>
      <c r="E376" s="85"/>
      <c r="F376" s="62"/>
      <c r="G376" s="62"/>
      <c r="H376" s="62"/>
    </row>
    <row r="377" spans="1:8" ht="17.399999999999999">
      <c r="A377" s="85"/>
      <c r="B377" s="85"/>
      <c r="C377" s="90"/>
      <c r="D377" s="90"/>
      <c r="E377" s="85"/>
      <c r="F377" s="62"/>
      <c r="G377" s="62"/>
      <c r="H377" s="62"/>
    </row>
    <row r="378" spans="1:8" ht="17.399999999999999">
      <c r="A378" s="85"/>
      <c r="B378" s="85"/>
      <c r="C378" s="90"/>
      <c r="D378" s="90"/>
      <c r="E378" s="85"/>
      <c r="F378" s="62"/>
      <c r="G378" s="62"/>
      <c r="H378" s="62"/>
    </row>
    <row r="379" spans="1:8" ht="17.399999999999999">
      <c r="A379" s="85"/>
      <c r="B379" s="85"/>
      <c r="C379" s="90"/>
      <c r="D379" s="90"/>
      <c r="E379" s="85"/>
      <c r="F379" s="62"/>
      <c r="G379" s="62"/>
      <c r="H379" s="62"/>
    </row>
    <row r="380" spans="1:8" ht="17.399999999999999">
      <c r="A380" s="85"/>
      <c r="B380" s="85"/>
      <c r="C380" s="90"/>
      <c r="D380" s="90"/>
      <c r="E380" s="85"/>
      <c r="F380" s="62"/>
      <c r="G380" s="62"/>
      <c r="H380" s="62"/>
    </row>
    <row r="381" spans="1:8" ht="17.399999999999999">
      <c r="A381" s="85"/>
      <c r="B381" s="85"/>
      <c r="C381" s="90"/>
      <c r="D381" s="90"/>
      <c r="E381" s="85"/>
      <c r="F381" s="62"/>
      <c r="G381" s="62"/>
      <c r="H381" s="62"/>
    </row>
    <row r="382" spans="1:8" ht="17.399999999999999">
      <c r="A382" s="85"/>
      <c r="B382" s="85"/>
      <c r="C382" s="90"/>
      <c r="D382" s="90"/>
      <c r="E382" s="85"/>
      <c r="F382" s="62"/>
      <c r="G382" s="62"/>
      <c r="H382" s="62"/>
    </row>
    <row r="383" spans="1:8" ht="17.399999999999999">
      <c r="A383" s="85"/>
      <c r="B383" s="85"/>
      <c r="C383" s="90"/>
      <c r="D383" s="90"/>
      <c r="E383" s="85"/>
      <c r="F383" s="62"/>
      <c r="G383" s="62"/>
      <c r="H383" s="62"/>
    </row>
    <row r="384" spans="1:8" ht="17.399999999999999">
      <c r="A384" s="85"/>
      <c r="B384" s="85"/>
      <c r="C384" s="90"/>
      <c r="D384" s="90"/>
      <c r="E384" s="85"/>
      <c r="F384" s="62"/>
      <c r="G384" s="62"/>
      <c r="H384" s="62"/>
    </row>
    <row r="385" spans="1:8" ht="17.399999999999999">
      <c r="A385" s="85"/>
      <c r="B385" s="85"/>
      <c r="C385" s="90"/>
      <c r="D385" s="90"/>
      <c r="E385" s="85"/>
      <c r="F385" s="62"/>
      <c r="G385" s="62"/>
      <c r="H385" s="62"/>
    </row>
    <row r="386" spans="1:8" ht="17.399999999999999">
      <c r="A386" s="85"/>
      <c r="B386" s="85"/>
      <c r="C386" s="90"/>
      <c r="D386" s="90"/>
      <c r="E386" s="85"/>
      <c r="F386" s="62"/>
      <c r="G386" s="62"/>
      <c r="H386" s="62"/>
    </row>
    <row r="387" spans="1:8" ht="17.399999999999999">
      <c r="A387" s="85"/>
      <c r="B387" s="85"/>
      <c r="C387" s="90"/>
      <c r="D387" s="90"/>
      <c r="E387" s="85"/>
      <c r="F387" s="62"/>
      <c r="G387" s="62"/>
      <c r="H387" s="62"/>
    </row>
    <row r="388" spans="1:8" ht="17.399999999999999">
      <c r="A388" s="85"/>
      <c r="B388" s="85"/>
      <c r="C388" s="90"/>
      <c r="D388" s="90"/>
      <c r="E388" s="85"/>
      <c r="F388" s="62"/>
      <c r="G388" s="62"/>
      <c r="H388" s="62"/>
    </row>
    <row r="389" spans="1:8" ht="17.399999999999999">
      <c r="A389" s="85"/>
      <c r="B389" s="85"/>
      <c r="C389" s="90"/>
      <c r="D389" s="90"/>
      <c r="E389" s="85"/>
      <c r="F389" s="62"/>
      <c r="G389" s="62"/>
      <c r="H389" s="62"/>
    </row>
    <row r="390" spans="1:8" ht="17.399999999999999">
      <c r="A390" s="85"/>
      <c r="B390" s="85"/>
      <c r="C390" s="90"/>
      <c r="D390" s="90"/>
      <c r="E390" s="85"/>
      <c r="F390" s="62"/>
      <c r="G390" s="62"/>
      <c r="H390" s="62"/>
    </row>
    <row r="391" spans="1:8" ht="17.399999999999999">
      <c r="A391" s="85"/>
      <c r="B391" s="85"/>
      <c r="C391" s="90"/>
      <c r="D391" s="90"/>
      <c r="E391" s="85"/>
      <c r="F391" s="62"/>
      <c r="G391" s="62"/>
      <c r="H391" s="62"/>
    </row>
    <row r="392" spans="1:8" ht="17.399999999999999">
      <c r="A392" s="85"/>
      <c r="B392" s="85"/>
      <c r="C392" s="90"/>
      <c r="D392" s="90"/>
      <c r="E392" s="85"/>
      <c r="F392" s="62"/>
      <c r="G392" s="62"/>
      <c r="H392" s="62"/>
    </row>
    <row r="393" spans="1:8" ht="17.399999999999999">
      <c r="A393" s="85"/>
      <c r="B393" s="85"/>
      <c r="C393" s="90"/>
      <c r="D393" s="90"/>
      <c r="E393" s="85"/>
      <c r="F393" s="62"/>
      <c r="G393" s="62"/>
      <c r="H393" s="62"/>
    </row>
    <row r="394" spans="1:8" ht="17.399999999999999">
      <c r="A394" s="85"/>
      <c r="B394" s="85"/>
      <c r="C394" s="90"/>
      <c r="D394" s="90"/>
      <c r="E394" s="85"/>
      <c r="F394" s="62"/>
      <c r="G394" s="62"/>
      <c r="H394" s="62"/>
    </row>
    <row r="395" spans="1:8" ht="17.399999999999999">
      <c r="A395" s="85"/>
      <c r="B395" s="85"/>
      <c r="C395" s="90"/>
      <c r="D395" s="90"/>
      <c r="E395" s="85"/>
      <c r="F395" s="62"/>
      <c r="G395" s="62"/>
      <c r="H395" s="62"/>
    </row>
    <row r="396" spans="1:8" ht="17.399999999999999">
      <c r="A396" s="85"/>
      <c r="B396" s="85"/>
      <c r="C396" s="90"/>
      <c r="D396" s="90"/>
      <c r="E396" s="85"/>
      <c r="F396" s="62"/>
      <c r="G396" s="62"/>
      <c r="H396" s="62"/>
    </row>
    <row r="397" spans="1:8" ht="17.399999999999999">
      <c r="A397" s="85"/>
      <c r="B397" s="85"/>
      <c r="C397" s="90"/>
      <c r="D397" s="90"/>
      <c r="E397" s="85"/>
      <c r="F397" s="62"/>
      <c r="G397" s="62"/>
      <c r="H397" s="62"/>
    </row>
    <row r="398" spans="1:8" ht="17.399999999999999">
      <c r="A398" s="85"/>
      <c r="B398" s="85"/>
      <c r="C398" s="90"/>
      <c r="D398" s="90"/>
      <c r="E398" s="85"/>
      <c r="F398" s="62"/>
      <c r="G398" s="62"/>
      <c r="H398" s="62"/>
    </row>
    <row r="399" spans="1:8" ht="17.399999999999999">
      <c r="A399" s="85"/>
      <c r="B399" s="85"/>
      <c r="C399" s="90"/>
      <c r="D399" s="90"/>
      <c r="E399" s="85"/>
      <c r="F399" s="62"/>
      <c r="G399" s="62"/>
      <c r="H399" s="62"/>
    </row>
    <row r="400" spans="1:8" ht="17.399999999999999">
      <c r="A400" s="85"/>
      <c r="B400" s="85"/>
      <c r="C400" s="90"/>
      <c r="D400" s="90"/>
      <c r="E400" s="85"/>
      <c r="F400" s="62"/>
      <c r="G400" s="62"/>
      <c r="H400" s="62"/>
    </row>
    <row r="401" spans="1:8" ht="17.399999999999999">
      <c r="A401" s="85"/>
      <c r="B401" s="85"/>
      <c r="C401" s="90"/>
      <c r="D401" s="90"/>
      <c r="E401" s="85"/>
      <c r="F401" s="62"/>
      <c r="G401" s="62"/>
      <c r="H401" s="62"/>
    </row>
    <row r="402" spans="1:8" ht="17.399999999999999">
      <c r="A402" s="85"/>
      <c r="B402" s="85"/>
      <c r="C402" s="90"/>
      <c r="D402" s="90"/>
      <c r="E402" s="85"/>
      <c r="F402" s="62"/>
      <c r="G402" s="62"/>
      <c r="H402" s="62"/>
    </row>
    <row r="403" spans="1:8" ht="17.399999999999999">
      <c r="A403" s="85"/>
      <c r="B403" s="85"/>
      <c r="C403" s="90"/>
      <c r="D403" s="90"/>
      <c r="E403" s="85"/>
      <c r="F403" s="62"/>
      <c r="G403" s="62"/>
      <c r="H403" s="62"/>
    </row>
    <row r="404" spans="1:8" ht="17.399999999999999">
      <c r="A404" s="85"/>
      <c r="B404" s="85"/>
      <c r="C404" s="90"/>
      <c r="D404" s="90"/>
      <c r="E404" s="85"/>
      <c r="F404" s="62"/>
      <c r="G404" s="62"/>
      <c r="H404" s="62"/>
    </row>
    <row r="405" spans="1:8" ht="17.399999999999999">
      <c r="A405" s="85"/>
      <c r="B405" s="85"/>
      <c r="C405" s="90"/>
      <c r="D405" s="90"/>
      <c r="E405" s="85"/>
      <c r="F405" s="62"/>
      <c r="G405" s="62"/>
      <c r="H405" s="62"/>
    </row>
    <row r="406" spans="1:8" ht="17.399999999999999">
      <c r="A406" s="85"/>
      <c r="B406" s="85"/>
      <c r="C406" s="90"/>
      <c r="D406" s="90"/>
      <c r="E406" s="85"/>
      <c r="F406" s="62"/>
      <c r="G406" s="62"/>
      <c r="H406" s="62"/>
    </row>
    <row r="407" spans="1:8" ht="17.399999999999999">
      <c r="A407" s="85"/>
      <c r="B407" s="85"/>
      <c r="C407" s="90"/>
      <c r="D407" s="90"/>
      <c r="E407" s="85"/>
      <c r="F407" s="62"/>
      <c r="G407" s="62"/>
      <c r="H407" s="62"/>
    </row>
    <row r="408" spans="1:8" ht="17.399999999999999">
      <c r="A408" s="85"/>
      <c r="B408" s="85"/>
      <c r="C408" s="90"/>
      <c r="D408" s="90"/>
      <c r="E408" s="85"/>
      <c r="F408" s="62"/>
      <c r="G408" s="62"/>
      <c r="H408" s="62"/>
    </row>
    <row r="409" spans="1:8" ht="17.399999999999999">
      <c r="A409" s="85"/>
      <c r="B409" s="85"/>
      <c r="C409" s="90"/>
      <c r="D409" s="90"/>
      <c r="E409" s="85"/>
      <c r="F409" s="62"/>
      <c r="G409" s="62"/>
      <c r="H409" s="62"/>
    </row>
    <row r="410" spans="1:8" ht="17.399999999999999">
      <c r="A410" s="85"/>
      <c r="B410" s="85"/>
      <c r="C410" s="90"/>
      <c r="D410" s="90"/>
      <c r="E410" s="85"/>
      <c r="F410" s="62"/>
      <c r="G410" s="62"/>
      <c r="H410" s="62"/>
    </row>
    <row r="411" spans="1:8" ht="17.399999999999999">
      <c r="A411" s="85"/>
      <c r="B411" s="85"/>
      <c r="C411" s="90"/>
      <c r="D411" s="90"/>
      <c r="E411" s="85"/>
      <c r="F411" s="62"/>
      <c r="G411" s="62"/>
      <c r="H411" s="62"/>
    </row>
    <row r="412" spans="1:8" ht="17.399999999999999">
      <c r="A412" s="85"/>
      <c r="B412" s="85"/>
      <c r="C412" s="90"/>
      <c r="D412" s="90"/>
      <c r="E412" s="85"/>
      <c r="F412" s="62"/>
      <c r="G412" s="62"/>
      <c r="H412" s="62"/>
    </row>
    <row r="413" spans="1:8" ht="17.399999999999999">
      <c r="A413" s="85"/>
      <c r="B413" s="85"/>
      <c r="C413" s="90"/>
      <c r="D413" s="90"/>
      <c r="E413" s="85"/>
      <c r="F413" s="62"/>
      <c r="G413" s="62"/>
      <c r="H413" s="62"/>
    </row>
    <row r="414" spans="1:8" ht="17.399999999999999">
      <c r="A414" s="85"/>
      <c r="B414" s="85"/>
      <c r="C414" s="90"/>
      <c r="D414" s="90"/>
      <c r="E414" s="85"/>
      <c r="F414" s="62"/>
      <c r="G414" s="62"/>
      <c r="H414" s="62"/>
    </row>
    <row r="415" spans="1:8" ht="17.399999999999999">
      <c r="A415" s="85"/>
      <c r="B415" s="85"/>
      <c r="C415" s="90"/>
      <c r="D415" s="90"/>
      <c r="E415" s="85"/>
      <c r="F415" s="62"/>
      <c r="G415" s="62"/>
      <c r="H415" s="62"/>
    </row>
    <row r="416" spans="1:8" ht="17.399999999999999">
      <c r="A416" s="85"/>
      <c r="B416" s="85"/>
      <c r="C416" s="90"/>
      <c r="D416" s="90"/>
      <c r="E416" s="85"/>
      <c r="F416" s="62"/>
      <c r="G416" s="62"/>
      <c r="H416" s="62"/>
    </row>
    <row r="417" spans="1:8" ht="17.399999999999999">
      <c r="A417" s="85"/>
      <c r="B417" s="85"/>
      <c r="C417" s="90"/>
      <c r="D417" s="90"/>
      <c r="E417" s="85"/>
      <c r="F417" s="62"/>
      <c r="G417" s="62"/>
      <c r="H417" s="62"/>
    </row>
    <row r="418" spans="1:8" ht="17.399999999999999">
      <c r="A418" s="85"/>
      <c r="B418" s="85"/>
      <c r="C418" s="90"/>
      <c r="D418" s="90"/>
      <c r="E418" s="85"/>
      <c r="F418" s="62"/>
      <c r="G418" s="62"/>
      <c r="H418" s="62"/>
    </row>
    <row r="419" spans="1:8" ht="17.399999999999999">
      <c r="A419" s="85"/>
      <c r="B419" s="85"/>
      <c r="C419" s="90"/>
      <c r="D419" s="90"/>
      <c r="E419" s="85"/>
      <c r="F419" s="62"/>
      <c r="G419" s="62"/>
      <c r="H419" s="62"/>
    </row>
    <row r="420" spans="1:8" ht="17.399999999999999">
      <c r="A420" s="85"/>
      <c r="B420" s="85"/>
      <c r="C420" s="90"/>
      <c r="D420" s="90"/>
      <c r="E420" s="85"/>
      <c r="F420" s="62"/>
      <c r="G420" s="62"/>
      <c r="H420" s="62"/>
    </row>
    <row r="421" spans="1:8" ht="17.399999999999999">
      <c r="A421" s="85"/>
      <c r="B421" s="85"/>
      <c r="C421" s="90"/>
      <c r="D421" s="90"/>
      <c r="E421" s="85"/>
      <c r="F421" s="62"/>
      <c r="G421" s="62"/>
      <c r="H421" s="62"/>
    </row>
    <row r="422" spans="1:8" ht="17.399999999999999">
      <c r="A422" s="85"/>
      <c r="B422" s="85"/>
      <c r="C422" s="90"/>
      <c r="D422" s="90"/>
      <c r="E422" s="85"/>
      <c r="F422" s="62"/>
      <c r="G422" s="62"/>
      <c r="H422" s="62"/>
    </row>
    <row r="423" spans="1:8" ht="17.399999999999999">
      <c r="A423" s="85"/>
      <c r="B423" s="85"/>
      <c r="C423" s="90"/>
      <c r="D423" s="90"/>
      <c r="E423" s="85"/>
      <c r="F423" s="62"/>
      <c r="G423" s="62"/>
      <c r="H423" s="62"/>
    </row>
    <row r="424" spans="1:8" ht="17.399999999999999">
      <c r="A424" s="85"/>
      <c r="B424" s="85"/>
      <c r="C424" s="90"/>
      <c r="D424" s="90"/>
      <c r="E424" s="85"/>
      <c r="F424" s="62"/>
      <c r="G424" s="62"/>
      <c r="H424" s="62"/>
    </row>
    <row r="425" spans="1:8" ht="17.399999999999999">
      <c r="A425" s="85"/>
      <c r="B425" s="85"/>
      <c r="C425" s="90"/>
      <c r="D425" s="90"/>
      <c r="E425" s="85"/>
      <c r="F425" s="62"/>
      <c r="G425" s="62"/>
      <c r="H425" s="62"/>
    </row>
    <row r="426" spans="1:8" ht="17.399999999999999">
      <c r="A426" s="85"/>
      <c r="B426" s="85"/>
      <c r="C426" s="90"/>
      <c r="D426" s="90"/>
      <c r="E426" s="85"/>
      <c r="F426" s="62"/>
      <c r="G426" s="62"/>
      <c r="H426" s="62"/>
    </row>
    <row r="427" spans="1:8" ht="17.399999999999999">
      <c r="A427" s="85"/>
      <c r="B427" s="85"/>
      <c r="C427" s="90"/>
      <c r="D427" s="90"/>
      <c r="E427" s="85"/>
      <c r="F427" s="62"/>
      <c r="G427" s="62"/>
      <c r="H427" s="62"/>
    </row>
    <row r="428" spans="1:8" ht="17.399999999999999">
      <c r="A428" s="85"/>
      <c r="B428" s="85"/>
      <c r="C428" s="90"/>
      <c r="D428" s="90"/>
      <c r="E428" s="85"/>
      <c r="F428" s="62"/>
      <c r="G428" s="62"/>
      <c r="H428" s="62"/>
    </row>
    <row r="429" spans="1:8" ht="17.399999999999999">
      <c r="A429" s="85"/>
      <c r="B429" s="85"/>
      <c r="C429" s="90"/>
      <c r="D429" s="90"/>
      <c r="E429" s="85"/>
      <c r="F429" s="62"/>
      <c r="G429" s="62"/>
      <c r="H429" s="62"/>
    </row>
    <row r="430" spans="1:8" ht="17.399999999999999">
      <c r="A430" s="85"/>
      <c r="B430" s="85"/>
      <c r="C430" s="90"/>
      <c r="D430" s="90"/>
      <c r="E430" s="85"/>
      <c r="F430" s="62"/>
      <c r="G430" s="62"/>
      <c r="H430" s="62"/>
    </row>
    <row r="431" spans="1:8" ht="17.399999999999999">
      <c r="A431" s="85"/>
      <c r="B431" s="85"/>
      <c r="C431" s="90"/>
      <c r="D431" s="90"/>
      <c r="E431" s="85"/>
      <c r="F431" s="62"/>
      <c r="G431" s="62"/>
      <c r="H431" s="62"/>
    </row>
    <row r="432" spans="1:8" ht="17.399999999999999">
      <c r="A432" s="85"/>
      <c r="B432" s="85"/>
      <c r="C432" s="90"/>
      <c r="D432" s="90"/>
      <c r="E432" s="85"/>
      <c r="F432" s="62"/>
      <c r="G432" s="62"/>
      <c r="H432" s="62"/>
    </row>
    <row r="433" spans="1:8" ht="17.399999999999999">
      <c r="A433" s="85"/>
      <c r="B433" s="85"/>
      <c r="C433" s="90"/>
      <c r="D433" s="90"/>
      <c r="E433" s="85"/>
      <c r="F433" s="62"/>
      <c r="G433" s="62"/>
      <c r="H433" s="62"/>
    </row>
    <row r="434" spans="1:8" ht="17.399999999999999">
      <c r="A434" s="85"/>
      <c r="B434" s="85"/>
      <c r="C434" s="90"/>
      <c r="D434" s="90"/>
      <c r="E434" s="85"/>
      <c r="F434" s="62"/>
      <c r="G434" s="62"/>
      <c r="H434" s="62"/>
    </row>
    <row r="435" spans="1:8" ht="17.399999999999999">
      <c r="A435" s="85"/>
      <c r="B435" s="85"/>
      <c r="C435" s="90"/>
      <c r="D435" s="90"/>
      <c r="E435" s="85"/>
      <c r="F435" s="62"/>
      <c r="G435" s="62"/>
      <c r="H435" s="62"/>
    </row>
    <row r="436" spans="1:8" ht="17.399999999999999">
      <c r="A436" s="85"/>
      <c r="B436" s="85"/>
      <c r="C436" s="90"/>
      <c r="D436" s="90"/>
      <c r="E436" s="85"/>
      <c r="F436" s="62"/>
      <c r="G436" s="62"/>
      <c r="H436" s="62"/>
    </row>
    <row r="437" spans="1:8" ht="17.399999999999999">
      <c r="A437" s="85"/>
      <c r="B437" s="85"/>
      <c r="C437" s="90"/>
      <c r="D437" s="90"/>
      <c r="E437" s="85"/>
      <c r="F437" s="62"/>
      <c r="G437" s="62"/>
      <c r="H437" s="62"/>
    </row>
    <row r="438" spans="1:8" ht="17.399999999999999">
      <c r="A438" s="85"/>
      <c r="B438" s="85"/>
      <c r="C438" s="90"/>
      <c r="D438" s="90"/>
      <c r="E438" s="85"/>
      <c r="F438" s="62"/>
      <c r="G438" s="62"/>
      <c r="H438" s="62"/>
    </row>
    <row r="439" spans="1:8" ht="17.399999999999999">
      <c r="A439" s="85"/>
      <c r="B439" s="85"/>
      <c r="C439" s="90"/>
      <c r="D439" s="90"/>
      <c r="E439" s="85"/>
      <c r="F439" s="62"/>
      <c r="G439" s="62"/>
      <c r="H439" s="62"/>
    </row>
    <row r="440" spans="1:8" ht="17.399999999999999">
      <c r="A440" s="85"/>
      <c r="B440" s="85"/>
      <c r="C440" s="90"/>
      <c r="D440" s="90"/>
      <c r="E440" s="85"/>
      <c r="F440" s="62"/>
      <c r="G440" s="62"/>
      <c r="H440" s="62"/>
    </row>
    <row r="441" spans="1:8" ht="17.399999999999999">
      <c r="A441" s="85"/>
      <c r="B441" s="85"/>
      <c r="C441" s="90"/>
      <c r="D441" s="90"/>
      <c r="E441" s="85"/>
      <c r="F441" s="62"/>
      <c r="G441" s="62"/>
      <c r="H441" s="62"/>
    </row>
    <row r="442" spans="1:8" ht="17.399999999999999">
      <c r="A442" s="85"/>
      <c r="B442" s="85"/>
      <c r="C442" s="90"/>
      <c r="D442" s="90"/>
      <c r="E442" s="85"/>
      <c r="F442" s="62"/>
      <c r="G442" s="62"/>
      <c r="H442" s="62"/>
    </row>
    <row r="443" spans="1:8" ht="17.399999999999999">
      <c r="A443" s="85"/>
      <c r="B443" s="85"/>
      <c r="C443" s="90"/>
      <c r="D443" s="90"/>
      <c r="E443" s="85"/>
      <c r="F443" s="62"/>
      <c r="G443" s="62"/>
      <c r="H443" s="62"/>
    </row>
    <row r="444" spans="1:8" ht="17.399999999999999">
      <c r="A444" s="85"/>
      <c r="B444" s="85"/>
      <c r="C444" s="90"/>
      <c r="D444" s="90"/>
      <c r="E444" s="85"/>
      <c r="F444" s="62"/>
      <c r="G444" s="62"/>
      <c r="H444" s="62"/>
    </row>
    <row r="445" spans="1:8" ht="17.399999999999999">
      <c r="A445" s="85"/>
      <c r="B445" s="85"/>
      <c r="C445" s="90"/>
      <c r="D445" s="90"/>
      <c r="E445" s="85"/>
      <c r="F445" s="62"/>
      <c r="G445" s="62"/>
      <c r="H445" s="62"/>
    </row>
    <row r="446" spans="1:8" ht="17.399999999999999">
      <c r="A446" s="85"/>
      <c r="B446" s="85"/>
      <c r="C446" s="90"/>
      <c r="D446" s="90"/>
      <c r="E446" s="85"/>
      <c r="F446" s="62"/>
      <c r="G446" s="62"/>
      <c r="H446" s="62"/>
    </row>
    <row r="447" spans="1:8" ht="17.399999999999999">
      <c r="A447" s="85"/>
      <c r="B447" s="85"/>
      <c r="C447" s="90"/>
      <c r="D447" s="90"/>
      <c r="E447" s="85"/>
      <c r="F447" s="62"/>
      <c r="G447" s="62"/>
      <c r="H447" s="62"/>
    </row>
    <row r="448" spans="1:8" ht="17.399999999999999">
      <c r="A448" s="85"/>
      <c r="B448" s="85"/>
      <c r="C448" s="90"/>
      <c r="D448" s="90"/>
      <c r="E448" s="85"/>
      <c r="F448" s="62"/>
      <c r="G448" s="62"/>
      <c r="H448" s="62"/>
    </row>
    <row r="449" spans="1:8" ht="17.399999999999999">
      <c r="A449" s="85"/>
      <c r="B449" s="85"/>
      <c r="C449" s="90"/>
      <c r="D449" s="90"/>
      <c r="E449" s="85"/>
      <c r="F449" s="62"/>
      <c r="G449" s="62"/>
      <c r="H449" s="62"/>
    </row>
    <row r="450" spans="1:8" ht="17.399999999999999">
      <c r="A450" s="85"/>
      <c r="B450" s="85"/>
      <c r="C450" s="90"/>
      <c r="D450" s="90"/>
      <c r="E450" s="85"/>
      <c r="F450" s="62"/>
      <c r="G450" s="62"/>
      <c r="H450" s="62"/>
    </row>
    <row r="451" spans="1:8" ht="17.399999999999999">
      <c r="A451" s="85"/>
      <c r="B451" s="85"/>
      <c r="C451" s="90"/>
      <c r="D451" s="90"/>
      <c r="E451" s="85"/>
      <c r="F451" s="62"/>
      <c r="G451" s="62"/>
      <c r="H451" s="62"/>
    </row>
    <row r="452" spans="1:8" ht="17.399999999999999">
      <c r="A452" s="85"/>
      <c r="B452" s="85"/>
      <c r="C452" s="90"/>
      <c r="D452" s="90"/>
      <c r="E452" s="85"/>
      <c r="F452" s="62"/>
      <c r="G452" s="62"/>
      <c r="H452" s="62"/>
    </row>
    <row r="453" spans="1:8" ht="17.399999999999999">
      <c r="A453" s="85"/>
      <c r="B453" s="85"/>
      <c r="C453" s="90"/>
      <c r="D453" s="90"/>
      <c r="E453" s="85"/>
      <c r="F453" s="62"/>
      <c r="G453" s="62"/>
      <c r="H453" s="62"/>
    </row>
    <row r="454" spans="1:8" ht="17.399999999999999">
      <c r="A454" s="85"/>
      <c r="B454" s="85"/>
      <c r="C454" s="90"/>
      <c r="D454" s="90"/>
      <c r="E454" s="85"/>
      <c r="F454" s="62"/>
      <c r="G454" s="62"/>
      <c r="H454" s="62"/>
    </row>
    <row r="455" spans="1:8" ht="17.399999999999999">
      <c r="A455" s="85"/>
      <c r="B455" s="85"/>
      <c r="C455" s="90"/>
      <c r="D455" s="90"/>
      <c r="E455" s="85"/>
      <c r="F455" s="62"/>
      <c r="G455" s="62"/>
      <c r="H455" s="62"/>
    </row>
    <row r="456" spans="1:8" ht="17.399999999999999">
      <c r="A456" s="85"/>
      <c r="B456" s="85"/>
      <c r="C456" s="90"/>
      <c r="D456" s="90"/>
      <c r="E456" s="85"/>
      <c r="F456" s="62"/>
      <c r="G456" s="62"/>
      <c r="H456" s="62"/>
    </row>
    <row r="457" spans="1:8" ht="17.399999999999999">
      <c r="A457" s="85"/>
      <c r="B457" s="85"/>
      <c r="C457" s="90"/>
      <c r="D457" s="90"/>
      <c r="E457" s="85"/>
      <c r="F457" s="62"/>
      <c r="G457" s="62"/>
      <c r="H457" s="62"/>
    </row>
    <row r="458" spans="1:8" ht="17.399999999999999">
      <c r="A458" s="85"/>
      <c r="B458" s="85"/>
      <c r="C458" s="90"/>
      <c r="D458" s="90"/>
      <c r="E458" s="85"/>
      <c r="F458" s="62"/>
      <c r="G458" s="62"/>
      <c r="H458" s="62"/>
    </row>
    <row r="459" spans="1:8" ht="17.399999999999999">
      <c r="A459" s="85"/>
      <c r="B459" s="85"/>
      <c r="C459" s="90"/>
      <c r="D459" s="90"/>
      <c r="E459" s="85"/>
      <c r="F459" s="62"/>
      <c r="G459" s="62"/>
      <c r="H459" s="62"/>
    </row>
    <row r="460" spans="1:8" ht="17.399999999999999">
      <c r="A460" s="85"/>
      <c r="B460" s="85"/>
      <c r="C460" s="90"/>
      <c r="D460" s="90"/>
      <c r="E460" s="85"/>
      <c r="F460" s="62"/>
      <c r="G460" s="62"/>
      <c r="H460" s="62"/>
    </row>
    <row r="461" spans="1:8" ht="17.399999999999999">
      <c r="A461" s="85"/>
      <c r="B461" s="85"/>
      <c r="C461" s="90"/>
      <c r="D461" s="90"/>
      <c r="E461" s="85"/>
      <c r="F461" s="62"/>
      <c r="G461" s="62"/>
      <c r="H461" s="62"/>
    </row>
    <row r="462" spans="1:8" ht="17.399999999999999">
      <c r="A462" s="85"/>
      <c r="B462" s="85"/>
      <c r="C462" s="90"/>
      <c r="D462" s="90"/>
      <c r="E462" s="85"/>
      <c r="F462" s="62"/>
      <c r="G462" s="62"/>
      <c r="H462" s="62"/>
    </row>
    <row r="463" spans="1:8" ht="17.399999999999999">
      <c r="A463" s="85"/>
      <c r="B463" s="85"/>
      <c r="C463" s="90"/>
      <c r="D463" s="90"/>
      <c r="E463" s="85"/>
      <c r="F463" s="62"/>
      <c r="G463" s="62"/>
      <c r="H463" s="62"/>
    </row>
    <row r="464" spans="1:8" ht="17.399999999999999">
      <c r="A464" s="85"/>
      <c r="B464" s="85"/>
      <c r="C464" s="90"/>
      <c r="D464" s="90"/>
      <c r="E464" s="85"/>
      <c r="F464" s="62"/>
      <c r="G464" s="62"/>
      <c r="H464" s="62"/>
    </row>
    <row r="465" spans="1:8" ht="17.399999999999999">
      <c r="A465" s="85"/>
      <c r="B465" s="85"/>
      <c r="C465" s="90"/>
      <c r="D465" s="90"/>
      <c r="E465" s="85"/>
      <c r="F465" s="62"/>
      <c r="G465" s="62"/>
      <c r="H465" s="62"/>
    </row>
    <row r="466" spans="1:8" ht="17.399999999999999">
      <c r="A466" s="85"/>
      <c r="B466" s="85"/>
      <c r="C466" s="90"/>
      <c r="D466" s="90"/>
      <c r="E466" s="85"/>
      <c r="F466" s="62"/>
      <c r="G466" s="62"/>
      <c r="H466" s="62"/>
    </row>
    <row r="467" spans="1:8" ht="17.399999999999999">
      <c r="A467" s="85"/>
      <c r="B467" s="85"/>
      <c r="C467" s="90"/>
      <c r="D467" s="90"/>
      <c r="E467" s="85"/>
      <c r="F467" s="62"/>
      <c r="G467" s="62"/>
      <c r="H467" s="62"/>
    </row>
    <row r="468" spans="1:8" ht="17.399999999999999">
      <c r="A468" s="85"/>
      <c r="B468" s="85"/>
      <c r="C468" s="90"/>
      <c r="D468" s="90"/>
      <c r="E468" s="85"/>
      <c r="F468" s="62"/>
      <c r="G468" s="62"/>
      <c r="H468" s="62"/>
    </row>
    <row r="469" spans="1:8" ht="17.399999999999999">
      <c r="A469" s="85"/>
      <c r="B469" s="85"/>
      <c r="C469" s="90"/>
      <c r="D469" s="90"/>
      <c r="E469" s="85"/>
      <c r="F469" s="62"/>
      <c r="G469" s="62"/>
      <c r="H469" s="62"/>
    </row>
    <row r="470" spans="1:8" ht="17.399999999999999">
      <c r="A470" s="85"/>
      <c r="B470" s="85"/>
      <c r="C470" s="90"/>
      <c r="D470" s="90"/>
      <c r="E470" s="85"/>
      <c r="F470" s="62"/>
      <c r="G470" s="62"/>
      <c r="H470" s="62"/>
    </row>
    <row r="471" spans="1:8" ht="17.399999999999999">
      <c r="A471" s="85"/>
      <c r="B471" s="85"/>
      <c r="C471" s="90"/>
      <c r="D471" s="90"/>
      <c r="E471" s="85"/>
      <c r="F471" s="62"/>
      <c r="G471" s="62"/>
      <c r="H471" s="62"/>
    </row>
    <row r="472" spans="1:8" ht="17.399999999999999">
      <c r="A472" s="85"/>
      <c r="B472" s="85"/>
      <c r="C472" s="90"/>
      <c r="D472" s="90"/>
      <c r="E472" s="85"/>
      <c r="F472" s="62"/>
      <c r="G472" s="62"/>
      <c r="H472" s="62"/>
    </row>
    <row r="473" spans="1:8" ht="17.399999999999999">
      <c r="A473" s="85"/>
      <c r="B473" s="85"/>
      <c r="C473" s="90"/>
      <c r="D473" s="90"/>
      <c r="E473" s="85"/>
      <c r="F473" s="62"/>
      <c r="G473" s="62"/>
      <c r="H473" s="62"/>
    </row>
    <row r="474" spans="1:8" ht="17.399999999999999">
      <c r="A474" s="85"/>
      <c r="B474" s="85"/>
      <c r="C474" s="90"/>
      <c r="D474" s="90"/>
      <c r="E474" s="85"/>
      <c r="F474" s="62"/>
      <c r="G474" s="62"/>
      <c r="H474" s="62"/>
    </row>
    <row r="475" spans="1:8" ht="17.399999999999999">
      <c r="A475" s="85"/>
      <c r="B475" s="85"/>
      <c r="C475" s="90"/>
      <c r="D475" s="90"/>
      <c r="E475" s="85"/>
      <c r="F475" s="62"/>
      <c r="G475" s="62"/>
      <c r="H475" s="62"/>
    </row>
    <row r="476" spans="1:8" ht="17.399999999999999">
      <c r="A476" s="85"/>
      <c r="B476" s="85"/>
      <c r="C476" s="90"/>
      <c r="D476" s="90"/>
      <c r="E476" s="85"/>
      <c r="F476" s="62"/>
      <c r="G476" s="62"/>
      <c r="H476" s="62"/>
    </row>
    <row r="477" spans="1:8" ht="17.399999999999999">
      <c r="A477" s="85"/>
      <c r="B477" s="85"/>
      <c r="C477" s="90"/>
      <c r="D477" s="90"/>
      <c r="E477" s="85"/>
      <c r="F477" s="62"/>
      <c r="G477" s="62"/>
      <c r="H477" s="62"/>
    </row>
    <row r="478" spans="1:8" ht="17.399999999999999">
      <c r="A478" s="85"/>
      <c r="B478" s="85"/>
      <c r="C478" s="90"/>
      <c r="D478" s="90"/>
      <c r="E478" s="85"/>
      <c r="F478" s="62"/>
      <c r="G478" s="62"/>
      <c r="H478" s="62"/>
    </row>
    <row r="479" spans="1:8" ht="17.399999999999999">
      <c r="A479" s="85"/>
      <c r="B479" s="85"/>
      <c r="C479" s="90"/>
      <c r="D479" s="90"/>
      <c r="E479" s="85"/>
      <c r="F479" s="62"/>
      <c r="G479" s="62"/>
      <c r="H479" s="62"/>
    </row>
    <row r="480" spans="1:8" ht="17.399999999999999">
      <c r="A480" s="85"/>
      <c r="B480" s="85"/>
      <c r="C480" s="90"/>
      <c r="D480" s="90"/>
      <c r="E480" s="85"/>
      <c r="F480" s="62"/>
      <c r="G480" s="62"/>
      <c r="H480" s="62"/>
    </row>
    <row r="481" spans="1:8" ht="17.399999999999999">
      <c r="A481" s="85"/>
      <c r="B481" s="85"/>
      <c r="C481" s="90"/>
      <c r="D481" s="90"/>
      <c r="E481" s="85"/>
      <c r="F481" s="62"/>
      <c r="G481" s="62"/>
      <c r="H481" s="62"/>
    </row>
    <row r="482" spans="1:8" ht="17.399999999999999">
      <c r="A482" s="85"/>
      <c r="B482" s="85"/>
      <c r="C482" s="90"/>
      <c r="D482" s="90"/>
      <c r="E482" s="85"/>
      <c r="F482" s="62"/>
      <c r="G482" s="62"/>
      <c r="H482" s="62"/>
    </row>
    <row r="483" spans="1:8" ht="17.399999999999999">
      <c r="A483" s="85"/>
      <c r="B483" s="85"/>
      <c r="C483" s="90"/>
      <c r="D483" s="90"/>
      <c r="E483" s="85"/>
      <c r="F483" s="62"/>
      <c r="G483" s="62"/>
      <c r="H483" s="62"/>
    </row>
    <row r="484" spans="1:8" ht="17.399999999999999">
      <c r="A484" s="85"/>
      <c r="B484" s="85"/>
      <c r="C484" s="90"/>
      <c r="D484" s="90"/>
      <c r="E484" s="85"/>
      <c r="F484" s="62"/>
      <c r="G484" s="62"/>
      <c r="H484" s="62"/>
    </row>
    <row r="485" spans="1:8" ht="17.399999999999999">
      <c r="A485" s="85"/>
      <c r="B485" s="85"/>
      <c r="C485" s="90"/>
      <c r="D485" s="90"/>
      <c r="E485" s="85"/>
      <c r="F485" s="62"/>
      <c r="G485" s="62"/>
      <c r="H485" s="62"/>
    </row>
    <row r="486" spans="1:8" ht="17.399999999999999">
      <c r="A486" s="85"/>
      <c r="B486" s="85"/>
      <c r="C486" s="90"/>
      <c r="D486" s="90"/>
      <c r="E486" s="85"/>
      <c r="F486" s="62"/>
      <c r="G486" s="62"/>
      <c r="H486" s="62"/>
    </row>
    <row r="487" spans="1:8" ht="17.399999999999999">
      <c r="A487" s="85"/>
      <c r="B487" s="85"/>
      <c r="C487" s="90"/>
      <c r="D487" s="90"/>
      <c r="E487" s="85"/>
      <c r="F487" s="62"/>
      <c r="G487" s="62"/>
      <c r="H487" s="62"/>
    </row>
    <row r="488" spans="1:8" ht="17.399999999999999">
      <c r="A488" s="85"/>
      <c r="B488" s="85"/>
      <c r="C488" s="90"/>
      <c r="D488" s="90"/>
      <c r="E488" s="85"/>
      <c r="F488" s="62"/>
      <c r="G488" s="62"/>
      <c r="H488" s="62"/>
    </row>
    <row r="489" spans="1:8" ht="17.399999999999999">
      <c r="A489" s="85"/>
      <c r="B489" s="85"/>
      <c r="C489" s="90"/>
      <c r="D489" s="90"/>
      <c r="E489" s="85"/>
      <c r="F489" s="62"/>
      <c r="G489" s="62"/>
      <c r="H489" s="62"/>
    </row>
    <row r="490" spans="1:8" ht="17.399999999999999">
      <c r="A490" s="85"/>
      <c r="B490" s="85"/>
      <c r="C490" s="90"/>
      <c r="D490" s="90"/>
      <c r="E490" s="85"/>
      <c r="F490" s="62"/>
      <c r="G490" s="62"/>
      <c r="H490" s="62"/>
    </row>
    <row r="491" spans="1:8" ht="17.399999999999999">
      <c r="A491" s="85"/>
      <c r="B491" s="85"/>
      <c r="C491" s="90"/>
      <c r="D491" s="90"/>
      <c r="E491" s="85"/>
      <c r="F491" s="62"/>
      <c r="G491" s="62"/>
      <c r="H491" s="62"/>
    </row>
    <row r="492" spans="1:8" ht="17.399999999999999">
      <c r="A492" s="85"/>
      <c r="B492" s="85"/>
      <c r="C492" s="90"/>
      <c r="D492" s="90"/>
      <c r="E492" s="85"/>
      <c r="F492" s="62"/>
      <c r="G492" s="62"/>
      <c r="H492" s="62"/>
    </row>
    <row r="493" spans="1:8" ht="17.399999999999999">
      <c r="A493" s="85"/>
      <c r="B493" s="85"/>
      <c r="C493" s="90"/>
      <c r="D493" s="90"/>
      <c r="E493" s="85"/>
      <c r="F493" s="62"/>
      <c r="G493" s="62"/>
      <c r="H493" s="62"/>
    </row>
    <row r="494" spans="1:8" ht="17.399999999999999">
      <c r="A494" s="85"/>
      <c r="B494" s="85"/>
      <c r="C494" s="90"/>
      <c r="D494" s="90"/>
      <c r="E494" s="85"/>
      <c r="F494" s="62"/>
      <c r="G494" s="62"/>
      <c r="H494" s="62"/>
    </row>
    <row r="495" spans="1:8" ht="17.399999999999999">
      <c r="A495" s="85"/>
      <c r="B495" s="85"/>
      <c r="C495" s="90"/>
      <c r="D495" s="90"/>
      <c r="E495" s="85"/>
      <c r="F495" s="62"/>
      <c r="G495" s="62"/>
      <c r="H495" s="62"/>
    </row>
    <row r="496" spans="1:8" ht="17.399999999999999">
      <c r="A496" s="85"/>
      <c r="B496" s="85"/>
      <c r="C496" s="90"/>
      <c r="D496" s="90"/>
      <c r="E496" s="85"/>
      <c r="F496" s="62"/>
      <c r="G496" s="62"/>
      <c r="H496" s="62"/>
    </row>
    <row r="497" spans="1:8" ht="17.399999999999999">
      <c r="A497" s="85"/>
      <c r="B497" s="85"/>
      <c r="C497" s="90"/>
      <c r="D497" s="90"/>
      <c r="E497" s="85"/>
      <c r="F497" s="62"/>
      <c r="G497" s="62"/>
      <c r="H497" s="62"/>
    </row>
    <row r="498" spans="1:8" ht="17.399999999999999">
      <c r="A498" s="85"/>
      <c r="B498" s="85"/>
      <c r="C498" s="90"/>
      <c r="D498" s="90"/>
      <c r="E498" s="85"/>
      <c r="F498" s="62"/>
      <c r="G498" s="62"/>
      <c r="H498" s="62"/>
    </row>
    <row r="499" spans="1:8" ht="17.399999999999999">
      <c r="A499" s="85"/>
      <c r="B499" s="85"/>
      <c r="C499" s="90"/>
      <c r="D499" s="90"/>
      <c r="E499" s="85"/>
      <c r="F499" s="62"/>
      <c r="G499" s="62"/>
      <c r="H499" s="62"/>
    </row>
    <row r="500" spans="1:8" ht="17.399999999999999">
      <c r="A500" s="85"/>
      <c r="B500" s="85"/>
      <c r="C500" s="90"/>
      <c r="D500" s="90"/>
      <c r="E500" s="85"/>
      <c r="F500" s="62"/>
      <c r="G500" s="62"/>
      <c r="H500" s="62"/>
    </row>
    <row r="501" spans="1:8" ht="17.399999999999999">
      <c r="A501" s="85"/>
      <c r="B501" s="85"/>
      <c r="C501" s="90"/>
      <c r="D501" s="90"/>
      <c r="E501" s="85"/>
      <c r="F501" s="62"/>
      <c r="G501" s="62"/>
      <c r="H501" s="62"/>
    </row>
    <row r="502" spans="1:8" ht="17.399999999999999">
      <c r="A502" s="85"/>
      <c r="B502" s="85"/>
      <c r="C502" s="90"/>
      <c r="D502" s="90"/>
      <c r="E502" s="85"/>
      <c r="F502" s="62"/>
      <c r="G502" s="62"/>
      <c r="H502" s="62"/>
    </row>
    <row r="503" spans="1:8" ht="17.399999999999999">
      <c r="A503" s="85"/>
      <c r="B503" s="85"/>
      <c r="C503" s="90"/>
      <c r="D503" s="90"/>
      <c r="E503" s="85"/>
      <c r="F503" s="62"/>
      <c r="G503" s="62"/>
      <c r="H503" s="62"/>
    </row>
    <row r="504" spans="1:8" ht="17.399999999999999">
      <c r="A504" s="85"/>
      <c r="B504" s="85"/>
      <c r="C504" s="90"/>
      <c r="D504" s="90"/>
      <c r="E504" s="85"/>
      <c r="F504" s="62"/>
      <c r="G504" s="62"/>
      <c r="H504" s="62"/>
    </row>
    <row r="505" spans="1:8" ht="17.399999999999999">
      <c r="A505" s="85"/>
      <c r="B505" s="85"/>
      <c r="C505" s="90"/>
      <c r="D505" s="90"/>
      <c r="E505" s="85"/>
      <c r="F505" s="62"/>
      <c r="G505" s="62"/>
      <c r="H505" s="62"/>
    </row>
    <row r="506" spans="1:8" ht="17.399999999999999">
      <c r="A506" s="85"/>
      <c r="B506" s="85"/>
      <c r="C506" s="90"/>
      <c r="D506" s="90"/>
      <c r="E506" s="85"/>
      <c r="F506" s="62"/>
      <c r="G506" s="62"/>
      <c r="H506" s="62"/>
    </row>
    <row r="507" spans="1:8" ht="17.399999999999999">
      <c r="A507" s="85"/>
      <c r="B507" s="85"/>
      <c r="C507" s="90"/>
      <c r="D507" s="90"/>
      <c r="E507" s="85"/>
      <c r="F507" s="62"/>
      <c r="G507" s="62"/>
      <c r="H507" s="62"/>
    </row>
    <row r="508" spans="1:8" ht="17.399999999999999">
      <c r="A508" s="85"/>
      <c r="B508" s="85"/>
      <c r="C508" s="90"/>
      <c r="D508" s="90"/>
      <c r="E508" s="85"/>
      <c r="F508" s="62"/>
      <c r="G508" s="62"/>
      <c r="H508" s="62"/>
    </row>
    <row r="509" spans="1:8" ht="17.399999999999999">
      <c r="A509" s="85"/>
      <c r="B509" s="85"/>
      <c r="C509" s="90"/>
      <c r="D509" s="90"/>
      <c r="E509" s="85"/>
      <c r="F509" s="62"/>
      <c r="G509" s="62"/>
      <c r="H509" s="62"/>
    </row>
    <row r="510" spans="1:8" ht="17.399999999999999">
      <c r="A510" s="85"/>
      <c r="B510" s="85"/>
      <c r="C510" s="90"/>
      <c r="D510" s="90"/>
      <c r="E510" s="85"/>
      <c r="F510" s="62"/>
      <c r="G510" s="62"/>
      <c r="H510" s="62"/>
    </row>
    <row r="511" spans="1:8" ht="17.399999999999999">
      <c r="A511" s="85"/>
      <c r="B511" s="85"/>
      <c r="C511" s="90"/>
      <c r="D511" s="90"/>
      <c r="E511" s="85"/>
      <c r="F511" s="62"/>
      <c r="G511" s="62"/>
      <c r="H511" s="62"/>
    </row>
    <row r="512" spans="1:8" ht="17.399999999999999">
      <c r="A512" s="85"/>
      <c r="B512" s="85"/>
      <c r="C512" s="90"/>
      <c r="D512" s="90"/>
      <c r="E512" s="85"/>
      <c r="F512" s="62"/>
      <c r="G512" s="62"/>
      <c r="H512" s="62"/>
    </row>
    <row r="513" spans="1:8" ht="17.399999999999999">
      <c r="A513" s="85"/>
      <c r="B513" s="85"/>
      <c r="C513" s="90"/>
      <c r="D513" s="90"/>
      <c r="E513" s="85"/>
      <c r="F513" s="62"/>
      <c r="G513" s="62"/>
      <c r="H513" s="62"/>
    </row>
    <row r="514" spans="1:8" ht="17.399999999999999">
      <c r="A514" s="85"/>
      <c r="B514" s="85"/>
      <c r="C514" s="90"/>
      <c r="D514" s="90"/>
      <c r="E514" s="85"/>
      <c r="F514" s="62"/>
      <c r="G514" s="62"/>
      <c r="H514" s="62"/>
    </row>
    <row r="515" spans="1:8" ht="17.399999999999999">
      <c r="A515" s="85"/>
      <c r="B515" s="85"/>
      <c r="C515" s="90"/>
      <c r="D515" s="90"/>
      <c r="E515" s="85"/>
      <c r="F515" s="62"/>
      <c r="G515" s="62"/>
      <c r="H515" s="62"/>
    </row>
    <row r="516" spans="1:8" ht="17.399999999999999">
      <c r="A516" s="85"/>
      <c r="B516" s="85"/>
      <c r="C516" s="90"/>
      <c r="D516" s="90"/>
      <c r="E516" s="85"/>
      <c r="F516" s="62"/>
      <c r="G516" s="62"/>
      <c r="H516" s="62"/>
    </row>
    <row r="517" spans="1:8" ht="17.399999999999999">
      <c r="A517" s="85"/>
      <c r="B517" s="85"/>
      <c r="C517" s="90"/>
      <c r="D517" s="90"/>
      <c r="E517" s="85"/>
      <c r="F517" s="62"/>
      <c r="G517" s="62"/>
      <c r="H517" s="62"/>
    </row>
    <row r="518" spans="1:8" ht="17.399999999999999">
      <c r="A518" s="85"/>
      <c r="B518" s="85"/>
      <c r="C518" s="90"/>
      <c r="D518" s="90"/>
      <c r="E518" s="85"/>
      <c r="F518" s="62"/>
      <c r="G518" s="62"/>
      <c r="H518" s="62"/>
    </row>
    <row r="519" spans="1:8" ht="17.399999999999999">
      <c r="A519" s="85"/>
      <c r="B519" s="85"/>
      <c r="C519" s="90"/>
      <c r="D519" s="90"/>
      <c r="E519" s="85"/>
      <c r="F519" s="62"/>
      <c r="G519" s="62"/>
      <c r="H519" s="62"/>
    </row>
    <row r="520" spans="1:8" ht="17.399999999999999">
      <c r="A520" s="85"/>
      <c r="B520" s="85"/>
      <c r="C520" s="90"/>
      <c r="D520" s="90"/>
      <c r="E520" s="85"/>
      <c r="F520" s="62"/>
      <c r="G520" s="62"/>
      <c r="H520" s="62"/>
    </row>
    <row r="521" spans="1:8" ht="17.399999999999999">
      <c r="A521" s="85"/>
      <c r="B521" s="85"/>
      <c r="C521" s="90"/>
      <c r="D521" s="90"/>
      <c r="E521" s="85"/>
      <c r="F521" s="62"/>
      <c r="G521" s="62"/>
      <c r="H521" s="62"/>
    </row>
    <row r="522" spans="1:8" ht="17.399999999999999">
      <c r="A522" s="85"/>
      <c r="B522" s="85"/>
      <c r="C522" s="90"/>
      <c r="D522" s="90"/>
      <c r="E522" s="85"/>
      <c r="F522" s="62"/>
      <c r="G522" s="62"/>
      <c r="H522" s="62"/>
    </row>
    <row r="523" spans="1:8" ht="17.399999999999999">
      <c r="A523" s="85"/>
      <c r="B523" s="85"/>
      <c r="C523" s="90"/>
      <c r="D523" s="90"/>
      <c r="E523" s="85"/>
      <c r="F523" s="62"/>
      <c r="G523" s="62"/>
      <c r="H523" s="62"/>
    </row>
    <row r="524" spans="1:8" ht="17.399999999999999">
      <c r="A524" s="85"/>
      <c r="B524" s="85"/>
      <c r="C524" s="90"/>
      <c r="D524" s="90"/>
      <c r="E524" s="85"/>
      <c r="F524" s="62"/>
      <c r="G524" s="62"/>
      <c r="H524" s="62"/>
    </row>
    <row r="525" spans="1:8" ht="17.399999999999999">
      <c r="A525" s="85"/>
      <c r="B525" s="85"/>
      <c r="C525" s="90"/>
      <c r="D525" s="90"/>
      <c r="E525" s="85"/>
      <c r="F525" s="62"/>
      <c r="G525" s="62"/>
      <c r="H525" s="62"/>
    </row>
    <row r="526" spans="1:8" ht="17.399999999999999">
      <c r="A526" s="85"/>
      <c r="B526" s="85"/>
      <c r="C526" s="90"/>
      <c r="D526" s="90"/>
      <c r="E526" s="85"/>
      <c r="F526" s="62"/>
      <c r="G526" s="62"/>
      <c r="H526" s="62"/>
    </row>
    <row r="527" spans="1:8" ht="17.399999999999999">
      <c r="A527" s="85"/>
      <c r="B527" s="85"/>
      <c r="C527" s="90"/>
      <c r="D527" s="90"/>
      <c r="E527" s="85"/>
      <c r="F527" s="62"/>
      <c r="G527" s="62"/>
      <c r="H527" s="62"/>
    </row>
    <row r="528" spans="1:8" ht="17.399999999999999">
      <c r="A528" s="85"/>
      <c r="B528" s="85"/>
      <c r="C528" s="90"/>
      <c r="D528" s="90"/>
      <c r="E528" s="85"/>
      <c r="F528" s="62"/>
      <c r="G528" s="62"/>
      <c r="H528" s="62"/>
    </row>
    <row r="529" spans="1:8" ht="17.399999999999999">
      <c r="A529" s="85"/>
      <c r="B529" s="85"/>
      <c r="C529" s="90"/>
      <c r="D529" s="90"/>
      <c r="E529" s="85"/>
      <c r="F529" s="62"/>
      <c r="G529" s="62"/>
      <c r="H529" s="62"/>
    </row>
    <row r="530" spans="1:8" ht="17.399999999999999">
      <c r="A530" s="85"/>
      <c r="B530" s="85"/>
      <c r="C530" s="90"/>
      <c r="D530" s="90"/>
      <c r="E530" s="85"/>
      <c r="F530" s="62"/>
      <c r="G530" s="62"/>
      <c r="H530" s="62"/>
    </row>
    <row r="531" spans="1:8" ht="17.399999999999999">
      <c r="A531" s="85"/>
      <c r="B531" s="85"/>
      <c r="C531" s="90"/>
      <c r="D531" s="90"/>
      <c r="E531" s="85"/>
      <c r="F531" s="62"/>
      <c r="G531" s="62"/>
      <c r="H531" s="62"/>
    </row>
    <row r="532" spans="1:8" ht="17.399999999999999">
      <c r="A532" s="85"/>
      <c r="B532" s="85"/>
      <c r="C532" s="90"/>
      <c r="D532" s="90"/>
      <c r="E532" s="85"/>
      <c r="F532" s="62"/>
      <c r="G532" s="62"/>
      <c r="H532" s="62"/>
    </row>
    <row r="533" spans="1:8" ht="17.399999999999999">
      <c r="A533" s="85"/>
      <c r="B533" s="85"/>
      <c r="C533" s="90"/>
      <c r="D533" s="90"/>
      <c r="E533" s="85"/>
      <c r="F533" s="62"/>
      <c r="G533" s="62"/>
      <c r="H533" s="62"/>
    </row>
    <row r="534" spans="1:8" ht="17.399999999999999">
      <c r="A534" s="85"/>
      <c r="B534" s="85"/>
      <c r="C534" s="90"/>
      <c r="D534" s="90"/>
      <c r="E534" s="85"/>
      <c r="F534" s="62"/>
      <c r="G534" s="62"/>
      <c r="H534" s="62"/>
    </row>
    <row r="535" spans="1:8" ht="17.399999999999999">
      <c r="A535" s="85"/>
      <c r="B535" s="85"/>
      <c r="C535" s="90"/>
      <c r="D535" s="90"/>
      <c r="E535" s="85"/>
      <c r="F535" s="62"/>
      <c r="G535" s="62"/>
      <c r="H535" s="62"/>
    </row>
    <row r="536" spans="1:8" ht="17.399999999999999">
      <c r="A536" s="85"/>
      <c r="B536" s="85"/>
      <c r="C536" s="90"/>
      <c r="D536" s="90"/>
      <c r="E536" s="85"/>
      <c r="F536" s="62"/>
      <c r="G536" s="62"/>
      <c r="H536" s="62"/>
    </row>
    <row r="537" spans="1:8" ht="17.399999999999999">
      <c r="A537" s="85"/>
      <c r="B537" s="85"/>
      <c r="C537" s="90"/>
      <c r="D537" s="90"/>
      <c r="E537" s="85"/>
      <c r="F537" s="62"/>
      <c r="G537" s="62"/>
      <c r="H537" s="62"/>
    </row>
    <row r="538" spans="1:8" ht="17.399999999999999">
      <c r="A538" s="85"/>
      <c r="B538" s="85"/>
      <c r="C538" s="90"/>
      <c r="D538" s="90"/>
      <c r="E538" s="85"/>
      <c r="F538" s="62"/>
      <c r="G538" s="62"/>
      <c r="H538" s="62"/>
    </row>
    <row r="539" spans="1:8" ht="17.399999999999999">
      <c r="A539" s="85"/>
      <c r="B539" s="85"/>
      <c r="C539" s="90"/>
      <c r="D539" s="90"/>
      <c r="E539" s="85"/>
      <c r="F539" s="62"/>
      <c r="G539" s="62"/>
      <c r="H539" s="62"/>
    </row>
    <row r="540" spans="1:8" ht="17.399999999999999">
      <c r="A540" s="85"/>
      <c r="B540" s="85"/>
      <c r="C540" s="90"/>
      <c r="D540" s="90"/>
      <c r="E540" s="85"/>
      <c r="F540" s="62"/>
      <c r="G540" s="62"/>
      <c r="H540" s="62"/>
    </row>
    <row r="541" spans="1:8" ht="17.399999999999999">
      <c r="A541" s="85"/>
      <c r="B541" s="85"/>
      <c r="C541" s="90"/>
      <c r="D541" s="90"/>
      <c r="E541" s="85"/>
      <c r="F541" s="62"/>
      <c r="G541" s="62"/>
      <c r="H541" s="62"/>
    </row>
    <row r="542" spans="1:8" ht="17.399999999999999">
      <c r="A542" s="85"/>
      <c r="B542" s="85"/>
      <c r="C542" s="90"/>
      <c r="D542" s="90"/>
      <c r="E542" s="85"/>
      <c r="F542" s="62"/>
      <c r="G542" s="62"/>
      <c r="H542" s="62"/>
    </row>
    <row r="543" spans="1:8" ht="17.399999999999999">
      <c r="A543" s="85"/>
      <c r="B543" s="85"/>
      <c r="C543" s="90"/>
      <c r="D543" s="90"/>
      <c r="E543" s="85"/>
      <c r="F543" s="62"/>
      <c r="G543" s="62"/>
      <c r="H543" s="62"/>
    </row>
    <row r="544" spans="1:8" ht="17.399999999999999">
      <c r="A544" s="85"/>
      <c r="B544" s="85"/>
      <c r="C544" s="90"/>
      <c r="D544" s="90"/>
      <c r="E544" s="85"/>
      <c r="F544" s="62"/>
      <c r="G544" s="62"/>
      <c r="H544" s="62"/>
    </row>
    <row r="545" spans="1:8" ht="17.399999999999999">
      <c r="A545" s="85"/>
      <c r="B545" s="85"/>
      <c r="C545" s="90"/>
      <c r="D545" s="90"/>
      <c r="E545" s="85"/>
      <c r="F545" s="62"/>
      <c r="G545" s="62"/>
      <c r="H545" s="62"/>
    </row>
    <row r="546" spans="1:8" ht="17.399999999999999">
      <c r="A546" s="85"/>
      <c r="B546" s="85"/>
      <c r="C546" s="90"/>
      <c r="D546" s="90"/>
      <c r="E546" s="85"/>
      <c r="F546" s="62"/>
      <c r="G546" s="62"/>
      <c r="H546" s="62"/>
    </row>
    <row r="547" spans="1:8" ht="17.399999999999999">
      <c r="A547" s="85"/>
      <c r="B547" s="85"/>
      <c r="C547" s="90"/>
      <c r="D547" s="90"/>
      <c r="E547" s="85"/>
      <c r="F547" s="62"/>
      <c r="G547" s="62"/>
      <c r="H547" s="62"/>
    </row>
    <row r="548" spans="1:8" ht="17.399999999999999">
      <c r="A548" s="85"/>
      <c r="B548" s="85"/>
      <c r="C548" s="90"/>
      <c r="D548" s="90"/>
      <c r="E548" s="85"/>
      <c r="F548" s="62"/>
      <c r="G548" s="62"/>
      <c r="H548" s="62"/>
    </row>
    <row r="549" spans="1:8" ht="17.399999999999999">
      <c r="A549" s="85"/>
      <c r="B549" s="85"/>
      <c r="C549" s="90"/>
      <c r="D549" s="90"/>
      <c r="E549" s="85"/>
      <c r="F549" s="62"/>
      <c r="G549" s="62"/>
      <c r="H549" s="62"/>
    </row>
    <row r="550" spans="1:8" ht="17.399999999999999">
      <c r="A550" s="85"/>
      <c r="B550" s="85"/>
      <c r="C550" s="90"/>
      <c r="D550" s="90"/>
      <c r="E550" s="85"/>
      <c r="F550" s="62"/>
      <c r="G550" s="62"/>
      <c r="H550" s="62"/>
    </row>
    <row r="551" spans="1:8" ht="17.399999999999999">
      <c r="A551" s="85"/>
      <c r="B551" s="85"/>
      <c r="C551" s="90"/>
      <c r="D551" s="90"/>
      <c r="E551" s="85"/>
      <c r="F551" s="62"/>
      <c r="G551" s="62"/>
      <c r="H551" s="62"/>
    </row>
    <row r="552" spans="1:8" ht="17.399999999999999">
      <c r="A552" s="85"/>
      <c r="B552" s="85"/>
      <c r="C552" s="90"/>
      <c r="D552" s="90"/>
      <c r="E552" s="85"/>
      <c r="F552" s="62"/>
      <c r="G552" s="62"/>
      <c r="H552" s="62"/>
    </row>
    <row r="553" spans="1:8" ht="17.399999999999999">
      <c r="A553" s="85"/>
      <c r="B553" s="85"/>
      <c r="C553" s="90"/>
      <c r="D553" s="90"/>
      <c r="E553" s="85"/>
      <c r="F553" s="62"/>
      <c r="G553" s="62"/>
      <c r="H553" s="62"/>
    </row>
    <row r="554" spans="1:8" ht="17.399999999999999">
      <c r="A554" s="85"/>
      <c r="B554" s="85"/>
      <c r="C554" s="90"/>
      <c r="D554" s="90"/>
      <c r="E554" s="85"/>
      <c r="F554" s="62"/>
      <c r="G554" s="62"/>
      <c r="H554" s="62"/>
    </row>
    <row r="555" spans="1:8" ht="17.399999999999999">
      <c r="A555" s="85"/>
      <c r="B555" s="85"/>
      <c r="C555" s="90"/>
      <c r="D555" s="90"/>
      <c r="E555" s="85"/>
      <c r="F555" s="62"/>
      <c r="G555" s="62"/>
      <c r="H555" s="62"/>
    </row>
    <row r="556" spans="1:8" ht="17.399999999999999">
      <c r="A556" s="85"/>
      <c r="B556" s="85"/>
      <c r="C556" s="90"/>
      <c r="D556" s="90"/>
      <c r="E556" s="85"/>
      <c r="F556" s="62"/>
      <c r="G556" s="62"/>
      <c r="H556" s="62"/>
    </row>
    <row r="557" spans="1:8" ht="17.399999999999999">
      <c r="A557" s="85"/>
      <c r="B557" s="85"/>
      <c r="C557" s="90"/>
      <c r="D557" s="90"/>
      <c r="E557" s="85"/>
      <c r="F557" s="62"/>
      <c r="G557" s="62"/>
      <c r="H557" s="62"/>
    </row>
    <row r="558" spans="1:8" ht="17.399999999999999">
      <c r="A558" s="85"/>
      <c r="B558" s="85"/>
      <c r="C558" s="90"/>
      <c r="D558" s="90"/>
      <c r="E558" s="85"/>
      <c r="F558" s="62"/>
      <c r="G558" s="62"/>
      <c r="H558" s="62"/>
    </row>
    <row r="559" spans="1:8" ht="17.399999999999999">
      <c r="A559" s="85"/>
      <c r="B559" s="85"/>
      <c r="C559" s="90"/>
      <c r="D559" s="90"/>
      <c r="E559" s="85"/>
      <c r="F559" s="62"/>
      <c r="G559" s="62"/>
      <c r="H559" s="62"/>
    </row>
    <row r="560" spans="1:8" ht="17.399999999999999">
      <c r="A560" s="85"/>
      <c r="B560" s="85"/>
      <c r="C560" s="90"/>
      <c r="D560" s="90"/>
      <c r="E560" s="85"/>
      <c r="F560" s="62"/>
      <c r="G560" s="62"/>
      <c r="H560" s="62"/>
    </row>
    <row r="561" spans="1:8" ht="17.399999999999999">
      <c r="A561" s="85"/>
      <c r="B561" s="85"/>
      <c r="C561" s="90"/>
      <c r="D561" s="90"/>
      <c r="E561" s="85"/>
      <c r="F561" s="62"/>
      <c r="G561" s="62"/>
      <c r="H561" s="62"/>
    </row>
    <row r="562" spans="1:8" ht="17.399999999999999">
      <c r="A562" s="85"/>
      <c r="B562" s="85"/>
      <c r="C562" s="90"/>
      <c r="D562" s="90"/>
      <c r="E562" s="85"/>
      <c r="F562" s="62"/>
      <c r="G562" s="62"/>
      <c r="H562" s="62"/>
    </row>
    <row r="563" spans="1:8" ht="17.399999999999999">
      <c r="A563" s="85"/>
      <c r="B563" s="85"/>
      <c r="C563" s="90"/>
      <c r="D563" s="90"/>
      <c r="E563" s="85"/>
      <c r="F563" s="62"/>
      <c r="G563" s="62"/>
      <c r="H563" s="62"/>
    </row>
    <row r="564" spans="1:8" ht="17.399999999999999">
      <c r="A564" s="85"/>
      <c r="B564" s="85"/>
      <c r="C564" s="90"/>
      <c r="D564" s="90"/>
      <c r="E564" s="85"/>
      <c r="F564" s="62"/>
      <c r="G564" s="62"/>
      <c r="H564" s="62"/>
    </row>
    <row r="565" spans="1:8" ht="17.399999999999999">
      <c r="A565" s="85"/>
      <c r="B565" s="85"/>
      <c r="C565" s="90"/>
      <c r="D565" s="90"/>
      <c r="E565" s="85"/>
      <c r="F565" s="62"/>
      <c r="G565" s="62"/>
      <c r="H565" s="62"/>
    </row>
    <row r="566" spans="1:8" ht="17.399999999999999">
      <c r="A566" s="85"/>
      <c r="B566" s="85"/>
      <c r="C566" s="90"/>
      <c r="D566" s="90"/>
      <c r="E566" s="85"/>
      <c r="F566" s="62"/>
      <c r="G566" s="62"/>
      <c r="H566" s="62"/>
    </row>
    <row r="567" spans="1:8" ht="17.399999999999999">
      <c r="A567" s="85"/>
      <c r="B567" s="85"/>
      <c r="C567" s="90"/>
      <c r="D567" s="90"/>
      <c r="E567" s="85"/>
      <c r="F567" s="62"/>
      <c r="G567" s="62"/>
      <c r="H567" s="62"/>
    </row>
    <row r="568" spans="1:8" ht="17.399999999999999">
      <c r="A568" s="85"/>
      <c r="B568" s="85"/>
      <c r="C568" s="90"/>
      <c r="D568" s="90"/>
      <c r="E568" s="85"/>
      <c r="F568" s="62"/>
      <c r="G568" s="62"/>
      <c r="H568" s="62"/>
    </row>
    <row r="569" spans="1:8" ht="17.399999999999999">
      <c r="A569" s="85"/>
      <c r="B569" s="85"/>
      <c r="C569" s="90"/>
      <c r="D569" s="90"/>
      <c r="E569" s="85"/>
      <c r="F569" s="62"/>
      <c r="G569" s="62"/>
      <c r="H569" s="62"/>
    </row>
    <row r="570" spans="1:8" ht="17.399999999999999">
      <c r="A570" s="85"/>
      <c r="B570" s="85"/>
      <c r="C570" s="90"/>
      <c r="D570" s="90"/>
      <c r="E570" s="85"/>
      <c r="F570" s="62"/>
      <c r="G570" s="62"/>
      <c r="H570" s="62"/>
    </row>
    <row r="571" spans="1:8" ht="17.399999999999999">
      <c r="A571" s="85"/>
      <c r="B571" s="85"/>
      <c r="C571" s="90"/>
      <c r="D571" s="90"/>
      <c r="E571" s="85"/>
      <c r="F571" s="62"/>
      <c r="G571" s="62"/>
      <c r="H571" s="62"/>
    </row>
    <row r="572" spans="1:8" ht="17.399999999999999">
      <c r="A572" s="85"/>
      <c r="B572" s="85"/>
      <c r="C572" s="90"/>
      <c r="D572" s="90"/>
      <c r="E572" s="85"/>
      <c r="F572" s="62"/>
      <c r="G572" s="62"/>
      <c r="H572" s="62"/>
    </row>
    <row r="573" spans="1:8" ht="17.399999999999999">
      <c r="A573" s="85"/>
      <c r="B573" s="85"/>
      <c r="C573" s="90"/>
      <c r="D573" s="90"/>
      <c r="E573" s="85"/>
      <c r="F573" s="62"/>
      <c r="G573" s="62"/>
      <c r="H573" s="62"/>
    </row>
    <row r="574" spans="1:8" ht="17.399999999999999">
      <c r="A574" s="85"/>
      <c r="B574" s="85"/>
      <c r="C574" s="90"/>
      <c r="D574" s="90"/>
      <c r="E574" s="85"/>
      <c r="F574" s="62"/>
      <c r="G574" s="62"/>
      <c r="H574" s="62"/>
    </row>
    <row r="575" spans="1:8" ht="17.399999999999999">
      <c r="A575" s="85"/>
      <c r="B575" s="85"/>
      <c r="C575" s="90"/>
      <c r="D575" s="90"/>
      <c r="E575" s="85"/>
      <c r="F575" s="62"/>
      <c r="G575" s="62"/>
      <c r="H575" s="62"/>
    </row>
    <row r="576" spans="1:8" ht="17.399999999999999">
      <c r="A576" s="85"/>
      <c r="B576" s="85"/>
      <c r="C576" s="90"/>
      <c r="D576" s="90"/>
      <c r="E576" s="85"/>
      <c r="F576" s="62"/>
      <c r="G576" s="62"/>
      <c r="H576" s="62"/>
    </row>
    <row r="577" spans="1:8" ht="17.399999999999999">
      <c r="A577" s="85"/>
      <c r="B577" s="85"/>
      <c r="C577" s="90"/>
      <c r="D577" s="90"/>
      <c r="E577" s="85"/>
      <c r="F577" s="62"/>
      <c r="G577" s="62"/>
      <c r="H577" s="62"/>
    </row>
    <row r="578" spans="1:8" ht="17.399999999999999">
      <c r="A578" s="85"/>
      <c r="B578" s="85"/>
      <c r="C578" s="90"/>
      <c r="D578" s="90"/>
      <c r="E578" s="85"/>
      <c r="F578" s="62"/>
      <c r="G578" s="62"/>
      <c r="H578" s="62"/>
    </row>
    <row r="579" spans="1:8" ht="17.399999999999999">
      <c r="A579" s="85"/>
      <c r="B579" s="85"/>
      <c r="C579" s="90"/>
      <c r="D579" s="90"/>
      <c r="E579" s="85"/>
      <c r="F579" s="62"/>
      <c r="G579" s="62"/>
      <c r="H579" s="62"/>
    </row>
    <row r="580" spans="1:8" ht="17.399999999999999">
      <c r="A580" s="85"/>
      <c r="B580" s="85"/>
      <c r="C580" s="90"/>
      <c r="D580" s="90"/>
      <c r="E580" s="85"/>
      <c r="F580" s="62"/>
      <c r="G580" s="62"/>
      <c r="H580" s="62"/>
    </row>
    <row r="581" spans="1:8" ht="17.399999999999999">
      <c r="A581" s="85"/>
      <c r="B581" s="85"/>
      <c r="C581" s="90"/>
      <c r="D581" s="90"/>
      <c r="E581" s="85"/>
      <c r="F581" s="62"/>
      <c r="G581" s="62"/>
      <c r="H581" s="62"/>
    </row>
    <row r="582" spans="1:8" ht="17.399999999999999">
      <c r="A582" s="85"/>
      <c r="B582" s="85"/>
      <c r="C582" s="90"/>
      <c r="D582" s="90"/>
      <c r="E582" s="85"/>
      <c r="F582" s="62"/>
      <c r="G582" s="62"/>
      <c r="H582" s="62"/>
    </row>
    <row r="583" spans="1:8" ht="17.399999999999999">
      <c r="A583" s="85"/>
      <c r="B583" s="85"/>
      <c r="C583" s="90"/>
      <c r="D583" s="90"/>
      <c r="E583" s="85"/>
      <c r="F583" s="62"/>
      <c r="G583" s="62"/>
      <c r="H583" s="62"/>
    </row>
    <row r="584" spans="1:8" ht="17.399999999999999">
      <c r="A584" s="85"/>
      <c r="B584" s="85"/>
      <c r="C584" s="90"/>
      <c r="D584" s="90"/>
      <c r="E584" s="85"/>
      <c r="F584" s="62"/>
      <c r="G584" s="62"/>
      <c r="H584" s="62"/>
    </row>
    <row r="585" spans="1:8" ht="17.399999999999999">
      <c r="A585" s="85"/>
      <c r="B585" s="85"/>
      <c r="C585" s="90"/>
      <c r="D585" s="90"/>
      <c r="E585" s="85"/>
      <c r="F585" s="62"/>
      <c r="G585" s="62"/>
      <c r="H585" s="62"/>
    </row>
    <row r="586" spans="1:8" ht="17.399999999999999">
      <c r="A586" s="85"/>
      <c r="B586" s="85"/>
      <c r="C586" s="90"/>
      <c r="D586" s="90"/>
      <c r="E586" s="85"/>
      <c r="F586" s="62"/>
      <c r="G586" s="62"/>
      <c r="H586" s="62"/>
    </row>
    <row r="587" spans="1:8" ht="17.399999999999999">
      <c r="A587" s="85"/>
      <c r="B587" s="85"/>
      <c r="C587" s="90"/>
      <c r="D587" s="90"/>
      <c r="E587" s="85"/>
      <c r="F587" s="62"/>
      <c r="G587" s="62"/>
      <c r="H587" s="62"/>
    </row>
    <row r="588" spans="1:8" ht="17.399999999999999">
      <c r="A588" s="85"/>
      <c r="B588" s="85"/>
      <c r="C588" s="90"/>
      <c r="D588" s="90"/>
      <c r="E588" s="85"/>
      <c r="F588" s="62"/>
      <c r="G588" s="62"/>
      <c r="H588" s="62"/>
    </row>
    <row r="589" spans="1:8" ht="17.399999999999999">
      <c r="A589" s="85"/>
      <c r="B589" s="85"/>
      <c r="C589" s="90"/>
      <c r="D589" s="90"/>
      <c r="E589" s="85"/>
      <c r="F589" s="62"/>
      <c r="G589" s="62"/>
      <c r="H589" s="62"/>
    </row>
    <row r="590" spans="1:8" ht="17.399999999999999">
      <c r="A590" s="85"/>
      <c r="B590" s="85"/>
      <c r="C590" s="90"/>
      <c r="D590" s="90"/>
      <c r="E590" s="85"/>
      <c r="F590" s="62"/>
      <c r="G590" s="62"/>
      <c r="H590" s="62"/>
    </row>
    <row r="591" spans="1:8" ht="17.399999999999999">
      <c r="A591" s="85"/>
      <c r="B591" s="85"/>
      <c r="C591" s="90"/>
      <c r="D591" s="90"/>
      <c r="E591" s="85"/>
      <c r="F591" s="62"/>
      <c r="G591" s="62"/>
      <c r="H591" s="62"/>
    </row>
    <row r="592" spans="1:8" ht="17.399999999999999">
      <c r="A592" s="85"/>
      <c r="B592" s="85"/>
      <c r="C592" s="90"/>
      <c r="D592" s="90"/>
      <c r="E592" s="85"/>
      <c r="F592" s="62"/>
      <c r="G592" s="62"/>
      <c r="H592" s="62"/>
    </row>
    <row r="593" spans="1:8" ht="17.399999999999999">
      <c r="A593" s="85"/>
      <c r="B593" s="85"/>
      <c r="C593" s="90"/>
      <c r="D593" s="90"/>
      <c r="E593" s="85"/>
      <c r="F593" s="62"/>
      <c r="G593" s="62"/>
      <c r="H593" s="62"/>
    </row>
    <row r="594" spans="1:8" ht="17.399999999999999">
      <c r="A594" s="85"/>
      <c r="B594" s="85"/>
      <c r="C594" s="90"/>
      <c r="D594" s="90"/>
      <c r="E594" s="85"/>
      <c r="F594" s="62"/>
      <c r="G594" s="62"/>
      <c r="H594" s="62"/>
    </row>
    <row r="595" spans="1:8" ht="17.399999999999999">
      <c r="A595" s="85"/>
      <c r="B595" s="85"/>
      <c r="C595" s="90"/>
      <c r="D595" s="90"/>
      <c r="E595" s="85"/>
      <c r="F595" s="62"/>
      <c r="G595" s="62"/>
      <c r="H595" s="62"/>
    </row>
    <row r="596" spans="1:8" ht="17.399999999999999">
      <c r="A596" s="85"/>
      <c r="B596" s="85"/>
      <c r="C596" s="90"/>
      <c r="D596" s="90"/>
      <c r="E596" s="85"/>
      <c r="F596" s="62"/>
      <c r="G596" s="62"/>
      <c r="H596" s="62"/>
    </row>
    <row r="597" spans="1:8" ht="17.399999999999999">
      <c r="A597" s="85"/>
      <c r="B597" s="85"/>
      <c r="C597" s="90"/>
      <c r="D597" s="90"/>
      <c r="E597" s="85"/>
      <c r="F597" s="62"/>
      <c r="G597" s="62"/>
      <c r="H597" s="62"/>
    </row>
    <row r="598" spans="1:8" ht="17.399999999999999">
      <c r="A598" s="85"/>
      <c r="B598" s="85"/>
      <c r="C598" s="90"/>
      <c r="D598" s="90"/>
      <c r="E598" s="85"/>
      <c r="F598" s="62"/>
      <c r="G598" s="62"/>
      <c r="H598" s="62"/>
    </row>
    <row r="599" spans="1:8" ht="17.399999999999999">
      <c r="A599" s="85"/>
      <c r="B599" s="85"/>
      <c r="C599" s="90"/>
      <c r="D599" s="90"/>
      <c r="E599" s="85"/>
      <c r="F599" s="62"/>
      <c r="G599" s="62"/>
      <c r="H599" s="62"/>
    </row>
    <row r="600" spans="1:8" ht="17.399999999999999">
      <c r="A600" s="85"/>
      <c r="B600" s="85"/>
      <c r="C600" s="90"/>
      <c r="D600" s="90"/>
      <c r="E600" s="85"/>
      <c r="F600" s="62"/>
      <c r="G600" s="62"/>
      <c r="H600" s="62"/>
    </row>
    <row r="601" spans="1:8" ht="17.399999999999999">
      <c r="A601" s="85"/>
      <c r="B601" s="85"/>
      <c r="C601" s="90"/>
      <c r="D601" s="90"/>
      <c r="E601" s="85"/>
      <c r="F601" s="62"/>
      <c r="G601" s="62"/>
      <c r="H601" s="62"/>
    </row>
    <row r="602" spans="1:8" ht="17.399999999999999">
      <c r="A602" s="85"/>
      <c r="B602" s="85"/>
      <c r="C602" s="90"/>
      <c r="D602" s="90"/>
      <c r="E602" s="85"/>
      <c r="F602" s="62"/>
      <c r="G602" s="62"/>
      <c r="H602" s="62"/>
    </row>
    <row r="603" spans="1:8" ht="17.399999999999999">
      <c r="A603" s="85"/>
      <c r="B603" s="85"/>
      <c r="C603" s="90"/>
      <c r="D603" s="90"/>
      <c r="E603" s="85"/>
      <c r="F603" s="62"/>
      <c r="G603" s="62"/>
      <c r="H603" s="62"/>
    </row>
    <row r="604" spans="1:8" ht="17.399999999999999">
      <c r="A604" s="85"/>
      <c r="B604" s="85"/>
      <c r="C604" s="90"/>
      <c r="D604" s="90"/>
      <c r="E604" s="85"/>
      <c r="F604" s="62"/>
      <c r="G604" s="62"/>
      <c r="H604" s="62"/>
    </row>
    <row r="605" spans="1:8" ht="17.399999999999999">
      <c r="A605" s="85"/>
      <c r="B605" s="85"/>
      <c r="C605" s="90"/>
      <c r="D605" s="90"/>
      <c r="E605" s="85"/>
      <c r="F605" s="62"/>
      <c r="G605" s="62"/>
      <c r="H605" s="62"/>
    </row>
    <row r="606" spans="1:8" ht="17.399999999999999">
      <c r="A606" s="85"/>
      <c r="B606" s="85"/>
      <c r="C606" s="90"/>
      <c r="D606" s="90"/>
      <c r="E606" s="85"/>
      <c r="F606" s="62"/>
      <c r="G606" s="62"/>
      <c r="H606" s="62"/>
    </row>
    <row r="607" spans="1:8" ht="17.399999999999999">
      <c r="A607" s="85"/>
      <c r="B607" s="85"/>
      <c r="C607" s="90"/>
      <c r="D607" s="90"/>
      <c r="E607" s="85"/>
      <c r="F607" s="62"/>
      <c r="G607" s="62"/>
      <c r="H607" s="62"/>
    </row>
    <row r="608" spans="1:8" ht="17.399999999999999">
      <c r="A608" s="85"/>
      <c r="B608" s="85"/>
      <c r="C608" s="90"/>
      <c r="D608" s="90"/>
      <c r="E608" s="85"/>
      <c r="F608" s="62"/>
      <c r="G608" s="62"/>
      <c r="H608" s="62"/>
    </row>
    <row r="609" spans="1:8" ht="17.399999999999999">
      <c r="A609" s="85"/>
      <c r="B609" s="85"/>
      <c r="C609" s="90"/>
      <c r="D609" s="90"/>
      <c r="E609" s="85"/>
      <c r="F609" s="62"/>
      <c r="G609" s="62"/>
      <c r="H609" s="62"/>
    </row>
    <row r="610" spans="1:8" ht="17.399999999999999">
      <c r="A610" s="85"/>
      <c r="B610" s="85"/>
      <c r="C610" s="90"/>
      <c r="D610" s="90"/>
      <c r="E610" s="85"/>
      <c r="F610" s="62"/>
      <c r="G610" s="62"/>
      <c r="H610" s="62"/>
    </row>
    <row r="611" spans="1:8" ht="17.399999999999999">
      <c r="A611" s="85"/>
      <c r="B611" s="85"/>
      <c r="C611" s="90"/>
      <c r="D611" s="90"/>
      <c r="E611" s="85"/>
      <c r="F611" s="62"/>
      <c r="G611" s="62"/>
      <c r="H611" s="62"/>
    </row>
    <row r="612" spans="1:8" ht="17.399999999999999">
      <c r="A612" s="85"/>
      <c r="B612" s="85"/>
      <c r="C612" s="90"/>
      <c r="D612" s="90"/>
      <c r="E612" s="85"/>
      <c r="F612" s="62"/>
      <c r="G612" s="62"/>
      <c r="H612" s="62"/>
    </row>
    <row r="613" spans="1:8" ht="17.399999999999999">
      <c r="A613" s="85"/>
      <c r="B613" s="85"/>
      <c r="C613" s="90"/>
      <c r="D613" s="90"/>
      <c r="E613" s="85"/>
      <c r="F613" s="62"/>
      <c r="G613" s="62"/>
      <c r="H613" s="62"/>
    </row>
    <row r="614" spans="1:8" ht="17.399999999999999">
      <c r="A614" s="85"/>
      <c r="B614" s="85"/>
      <c r="C614" s="90"/>
      <c r="D614" s="90"/>
      <c r="E614" s="85"/>
      <c r="F614" s="62"/>
      <c r="G614" s="62"/>
      <c r="H614" s="62"/>
    </row>
    <row r="615" spans="1:8" ht="17.399999999999999">
      <c r="A615" s="85"/>
      <c r="B615" s="85"/>
      <c r="C615" s="90"/>
      <c r="D615" s="90"/>
      <c r="E615" s="85"/>
      <c r="F615" s="62"/>
      <c r="G615" s="62"/>
      <c r="H615" s="62"/>
    </row>
    <row r="616" spans="1:8" ht="17.399999999999999">
      <c r="A616" s="85"/>
      <c r="B616" s="85"/>
      <c r="C616" s="90"/>
      <c r="D616" s="90"/>
      <c r="E616" s="85"/>
      <c r="F616" s="62"/>
      <c r="G616" s="62"/>
      <c r="H616" s="62"/>
    </row>
    <row r="617" spans="1:8" ht="17.399999999999999">
      <c r="A617" s="85"/>
      <c r="B617" s="85"/>
      <c r="C617" s="90"/>
      <c r="D617" s="90"/>
      <c r="E617" s="85"/>
      <c r="F617" s="62"/>
      <c r="G617" s="62"/>
      <c r="H617" s="62"/>
    </row>
    <row r="618" spans="1:8" ht="17.399999999999999">
      <c r="A618" s="85"/>
      <c r="B618" s="85"/>
      <c r="C618" s="90"/>
      <c r="D618" s="90"/>
      <c r="E618" s="85"/>
      <c r="F618" s="62"/>
      <c r="G618" s="62"/>
      <c r="H618" s="62"/>
    </row>
    <row r="619" spans="1:8" ht="17.399999999999999">
      <c r="A619" s="85"/>
      <c r="B619" s="85"/>
      <c r="C619" s="90"/>
      <c r="D619" s="90"/>
      <c r="E619" s="85"/>
      <c r="F619" s="62"/>
      <c r="G619" s="62"/>
      <c r="H619" s="62"/>
    </row>
    <row r="620" spans="1:8" ht="17.399999999999999">
      <c r="A620" s="85"/>
      <c r="B620" s="85"/>
      <c r="C620" s="90"/>
      <c r="D620" s="90"/>
      <c r="E620" s="85"/>
      <c r="F620" s="62"/>
      <c r="G620" s="62"/>
      <c r="H620" s="62"/>
    </row>
    <row r="621" spans="1:8" ht="17.399999999999999">
      <c r="A621" s="85"/>
      <c r="B621" s="85"/>
      <c r="C621" s="90"/>
      <c r="D621" s="90"/>
      <c r="E621" s="85"/>
      <c r="F621" s="62"/>
      <c r="G621" s="62"/>
      <c r="H621" s="62"/>
    </row>
    <row r="622" spans="1:8" ht="17.399999999999999">
      <c r="A622" s="85"/>
      <c r="B622" s="85"/>
      <c r="C622" s="90"/>
      <c r="D622" s="90"/>
      <c r="E622" s="85"/>
      <c r="F622" s="62"/>
      <c r="G622" s="62"/>
      <c r="H622" s="62"/>
    </row>
    <row r="623" spans="1:8" ht="17.399999999999999">
      <c r="A623" s="85"/>
      <c r="B623" s="85"/>
      <c r="C623" s="90"/>
      <c r="D623" s="90"/>
      <c r="E623" s="85"/>
      <c r="F623" s="62"/>
      <c r="G623" s="62"/>
      <c r="H623" s="62"/>
    </row>
    <row r="624" spans="1:8" ht="17.399999999999999">
      <c r="A624" s="85"/>
      <c r="B624" s="85"/>
      <c r="C624" s="90"/>
      <c r="D624" s="90"/>
      <c r="E624" s="85"/>
      <c r="F624" s="62"/>
      <c r="G624" s="62"/>
      <c r="H624" s="62"/>
    </row>
    <row r="625" spans="1:8" ht="17.399999999999999">
      <c r="A625" s="85"/>
      <c r="B625" s="85"/>
      <c r="C625" s="90"/>
      <c r="D625" s="90"/>
      <c r="E625" s="85"/>
      <c r="F625" s="62"/>
      <c r="G625" s="62"/>
      <c r="H625" s="62"/>
    </row>
    <row r="626" spans="1:8" ht="17.399999999999999">
      <c r="A626" s="85"/>
      <c r="B626" s="85"/>
      <c r="C626" s="90"/>
      <c r="D626" s="90"/>
      <c r="E626" s="85"/>
      <c r="F626" s="62"/>
      <c r="G626" s="62"/>
      <c r="H626" s="62"/>
    </row>
    <row r="627" spans="1:8" ht="17.399999999999999">
      <c r="A627" s="85"/>
      <c r="B627" s="85"/>
      <c r="C627" s="90"/>
      <c r="D627" s="90"/>
      <c r="E627" s="85"/>
      <c r="F627" s="62"/>
      <c r="G627" s="62"/>
      <c r="H627" s="62"/>
    </row>
    <row r="628" spans="1:8" ht="17.399999999999999">
      <c r="A628" s="85"/>
      <c r="B628" s="85"/>
      <c r="C628" s="90"/>
      <c r="D628" s="90"/>
      <c r="E628" s="85"/>
      <c r="F628" s="62"/>
      <c r="G628" s="62"/>
      <c r="H628" s="62"/>
    </row>
    <row r="629" spans="1:8" ht="17.399999999999999">
      <c r="A629" s="85"/>
      <c r="B629" s="85"/>
      <c r="C629" s="90"/>
      <c r="D629" s="90"/>
      <c r="E629" s="85"/>
      <c r="F629" s="62"/>
      <c r="G629" s="62"/>
      <c r="H629" s="62"/>
    </row>
    <row r="630" spans="1:8" ht="17.399999999999999">
      <c r="A630" s="85"/>
      <c r="B630" s="85"/>
      <c r="C630" s="90"/>
      <c r="D630" s="90"/>
      <c r="E630" s="85"/>
      <c r="F630" s="62"/>
      <c r="G630" s="62"/>
      <c r="H630" s="62"/>
    </row>
    <row r="631" spans="1:8" ht="17.399999999999999">
      <c r="A631" s="85"/>
      <c r="B631" s="85"/>
      <c r="C631" s="90"/>
      <c r="D631" s="90"/>
      <c r="E631" s="85"/>
      <c r="F631" s="62"/>
      <c r="G631" s="62"/>
      <c r="H631" s="62"/>
    </row>
    <row r="632" spans="1:8" ht="17.399999999999999">
      <c r="A632" s="85"/>
      <c r="B632" s="85"/>
      <c r="C632" s="90"/>
      <c r="D632" s="90"/>
      <c r="E632" s="85"/>
      <c r="F632" s="62"/>
      <c r="G632" s="62"/>
      <c r="H632" s="62"/>
    </row>
    <row r="633" spans="1:8" ht="17.399999999999999">
      <c r="A633" s="85"/>
      <c r="B633" s="85"/>
      <c r="C633" s="90"/>
      <c r="D633" s="90"/>
      <c r="E633" s="85"/>
      <c r="F633" s="62"/>
      <c r="G633" s="62"/>
      <c r="H633" s="62"/>
    </row>
    <row r="634" spans="1:8" ht="17.399999999999999">
      <c r="A634" s="85"/>
      <c r="B634" s="85"/>
      <c r="C634" s="90"/>
      <c r="D634" s="90"/>
      <c r="E634" s="85"/>
      <c r="F634" s="62"/>
      <c r="G634" s="62"/>
      <c r="H634" s="62"/>
    </row>
    <row r="635" spans="1:8" ht="17.399999999999999">
      <c r="A635" s="85"/>
      <c r="B635" s="85"/>
      <c r="C635" s="90"/>
      <c r="D635" s="90"/>
      <c r="E635" s="85"/>
      <c r="F635" s="62"/>
      <c r="G635" s="62"/>
      <c r="H635" s="62"/>
    </row>
    <row r="636" spans="1:8" ht="17.399999999999999">
      <c r="A636" s="85"/>
      <c r="B636" s="85"/>
      <c r="C636" s="90"/>
      <c r="D636" s="90"/>
      <c r="E636" s="85"/>
      <c r="F636" s="62"/>
      <c r="G636" s="62"/>
      <c r="H636" s="62"/>
    </row>
    <row r="637" spans="1:8" ht="17.399999999999999">
      <c r="A637" s="85"/>
      <c r="B637" s="85"/>
      <c r="C637" s="90"/>
      <c r="D637" s="90"/>
      <c r="E637" s="85"/>
      <c r="F637" s="62"/>
      <c r="G637" s="62"/>
      <c r="H637" s="62"/>
    </row>
    <row r="638" spans="1:8" ht="17.399999999999999">
      <c r="A638" s="85"/>
      <c r="B638" s="85"/>
      <c r="C638" s="90"/>
      <c r="D638" s="90"/>
      <c r="E638" s="85"/>
      <c r="F638" s="62"/>
      <c r="G638" s="62"/>
      <c r="H638" s="62"/>
    </row>
    <row r="639" spans="1:8" ht="17.399999999999999">
      <c r="A639" s="85"/>
      <c r="B639" s="85"/>
      <c r="C639" s="90"/>
      <c r="D639" s="90"/>
      <c r="E639" s="85"/>
      <c r="F639" s="62"/>
      <c r="G639" s="62"/>
      <c r="H639" s="62"/>
    </row>
    <row r="640" spans="1:8" ht="17.399999999999999">
      <c r="A640" s="85"/>
      <c r="B640" s="85"/>
      <c r="C640" s="90"/>
      <c r="D640" s="90"/>
      <c r="E640" s="85"/>
      <c r="F640" s="62"/>
      <c r="G640" s="62"/>
      <c r="H640" s="62"/>
    </row>
    <row r="641" spans="1:8" ht="17.399999999999999">
      <c r="A641" s="85"/>
      <c r="B641" s="85"/>
      <c r="C641" s="90"/>
      <c r="D641" s="90"/>
      <c r="E641" s="85"/>
      <c r="F641" s="62"/>
      <c r="G641" s="62"/>
      <c r="H641" s="62"/>
    </row>
    <row r="642" spans="1:8" ht="17.399999999999999">
      <c r="A642" s="85"/>
      <c r="B642" s="85"/>
      <c r="C642" s="90"/>
      <c r="D642" s="90"/>
      <c r="E642" s="85"/>
      <c r="F642" s="62"/>
      <c r="G642" s="62"/>
      <c r="H642" s="62"/>
    </row>
    <row r="643" spans="1:8" ht="17.399999999999999">
      <c r="A643" s="85"/>
      <c r="B643" s="85"/>
      <c r="C643" s="90"/>
      <c r="D643" s="90"/>
      <c r="E643" s="85"/>
      <c r="F643" s="62"/>
      <c r="G643" s="62"/>
      <c r="H643" s="62"/>
    </row>
    <row r="644" spans="1:8" ht="17.399999999999999">
      <c r="A644" s="85"/>
      <c r="B644" s="85"/>
      <c r="C644" s="90"/>
      <c r="D644" s="90"/>
      <c r="E644" s="85"/>
      <c r="F644" s="62"/>
      <c r="G644" s="62"/>
      <c r="H644" s="62"/>
    </row>
    <row r="645" spans="1:8" ht="17.399999999999999">
      <c r="A645" s="85"/>
      <c r="B645" s="85"/>
      <c r="C645" s="90"/>
      <c r="D645" s="90"/>
      <c r="E645" s="85"/>
      <c r="F645" s="62"/>
      <c r="G645" s="62"/>
      <c r="H645" s="62"/>
    </row>
    <row r="646" spans="1:8" ht="17.399999999999999">
      <c r="A646" s="85"/>
      <c r="B646" s="85"/>
      <c r="C646" s="90"/>
      <c r="D646" s="90"/>
      <c r="E646" s="85"/>
      <c r="F646" s="62"/>
      <c r="G646" s="62"/>
      <c r="H646" s="62"/>
    </row>
    <row r="647" spans="1:8" ht="17.399999999999999">
      <c r="A647" s="85"/>
      <c r="B647" s="85"/>
      <c r="C647" s="90"/>
      <c r="D647" s="90"/>
      <c r="E647" s="85"/>
      <c r="F647" s="62"/>
      <c r="G647" s="62"/>
      <c r="H647" s="62"/>
    </row>
    <row r="648" spans="1:8" ht="17.399999999999999">
      <c r="A648" s="85"/>
      <c r="B648" s="85"/>
      <c r="C648" s="90"/>
      <c r="D648" s="90"/>
      <c r="E648" s="85"/>
      <c r="F648" s="62"/>
      <c r="G648" s="62"/>
      <c r="H648" s="62"/>
    </row>
    <row r="649" spans="1:8" ht="17.399999999999999">
      <c r="A649" s="85"/>
      <c r="B649" s="85"/>
      <c r="C649" s="90"/>
      <c r="D649" s="90"/>
      <c r="E649" s="85"/>
      <c r="F649" s="62"/>
      <c r="G649" s="62"/>
      <c r="H649" s="62"/>
    </row>
    <row r="650" spans="1:8" ht="17.399999999999999">
      <c r="A650" s="85"/>
      <c r="B650" s="85"/>
      <c r="C650" s="90"/>
      <c r="D650" s="90"/>
      <c r="E650" s="85"/>
      <c r="F650" s="62"/>
      <c r="G650" s="62"/>
      <c r="H650" s="62"/>
    </row>
    <row r="651" spans="1:8" ht="17.399999999999999">
      <c r="A651" s="85"/>
      <c r="B651" s="85"/>
      <c r="C651" s="90"/>
      <c r="D651" s="90"/>
      <c r="E651" s="85"/>
      <c r="F651" s="62"/>
      <c r="G651" s="62"/>
      <c r="H651" s="62"/>
    </row>
    <row r="652" spans="1:8" ht="17.399999999999999">
      <c r="A652" s="85"/>
      <c r="B652" s="85"/>
      <c r="C652" s="90"/>
      <c r="D652" s="90"/>
      <c r="E652" s="85"/>
      <c r="F652" s="62"/>
      <c r="G652" s="62"/>
      <c r="H652" s="62"/>
    </row>
    <row r="653" spans="1:8" ht="17.399999999999999">
      <c r="A653" s="85"/>
      <c r="B653" s="85"/>
      <c r="C653" s="90"/>
      <c r="D653" s="90"/>
      <c r="E653" s="85"/>
      <c r="F653" s="62"/>
      <c r="G653" s="62"/>
      <c r="H653" s="62"/>
    </row>
    <row r="654" spans="1:8" ht="17.399999999999999">
      <c r="A654" s="85"/>
      <c r="B654" s="85"/>
      <c r="C654" s="90"/>
      <c r="D654" s="90"/>
      <c r="E654" s="85"/>
      <c r="F654" s="62"/>
      <c r="G654" s="62"/>
      <c r="H654" s="62"/>
    </row>
    <row r="655" spans="1:8" ht="17.399999999999999">
      <c r="A655" s="85"/>
      <c r="B655" s="85"/>
      <c r="C655" s="90"/>
      <c r="D655" s="90"/>
      <c r="E655" s="85"/>
      <c r="F655" s="62"/>
      <c r="G655" s="62"/>
      <c r="H655" s="62"/>
    </row>
    <row r="656" spans="1:8" ht="17.399999999999999">
      <c r="A656" s="85"/>
      <c r="B656" s="85"/>
      <c r="C656" s="90"/>
      <c r="D656" s="90"/>
      <c r="E656" s="85"/>
      <c r="F656" s="62"/>
      <c r="G656" s="62"/>
      <c r="H656" s="62"/>
    </row>
    <row r="657" spans="1:8" ht="17.399999999999999">
      <c r="A657" s="85"/>
      <c r="B657" s="85"/>
      <c r="C657" s="90"/>
      <c r="D657" s="90"/>
      <c r="E657" s="85"/>
      <c r="F657" s="62"/>
      <c r="G657" s="62"/>
      <c r="H657" s="62"/>
    </row>
    <row r="658" spans="1:8" ht="17.399999999999999">
      <c r="A658" s="85"/>
      <c r="B658" s="85"/>
      <c r="C658" s="90"/>
      <c r="D658" s="90"/>
      <c r="E658" s="85"/>
      <c r="F658" s="62"/>
      <c r="G658" s="62"/>
      <c r="H658" s="62"/>
    </row>
    <row r="659" spans="1:8" ht="17.399999999999999">
      <c r="A659" s="85"/>
      <c r="B659" s="85"/>
      <c r="C659" s="90"/>
      <c r="D659" s="90"/>
      <c r="E659" s="85"/>
      <c r="F659" s="62"/>
      <c r="G659" s="62"/>
      <c r="H659" s="62"/>
    </row>
    <row r="660" spans="1:8" ht="17.399999999999999">
      <c r="A660" s="85"/>
      <c r="B660" s="85"/>
      <c r="C660" s="90"/>
      <c r="D660" s="90"/>
      <c r="E660" s="85"/>
      <c r="F660" s="62"/>
      <c r="G660" s="62"/>
      <c r="H660" s="62"/>
    </row>
    <row r="661" spans="1:8" ht="17.399999999999999">
      <c r="A661" s="85"/>
      <c r="B661" s="85"/>
      <c r="C661" s="90"/>
      <c r="D661" s="90"/>
      <c r="E661" s="85"/>
      <c r="F661" s="62"/>
      <c r="G661" s="62"/>
      <c r="H661" s="62"/>
    </row>
    <row r="662" spans="1:8" ht="17.399999999999999">
      <c r="A662" s="85"/>
      <c r="B662" s="85"/>
      <c r="C662" s="90"/>
      <c r="D662" s="90"/>
      <c r="E662" s="85"/>
      <c r="F662" s="62"/>
      <c r="G662" s="62"/>
      <c r="H662" s="62"/>
    </row>
    <row r="663" spans="1:8" ht="17.399999999999999">
      <c r="A663" s="85"/>
      <c r="B663" s="85"/>
      <c r="C663" s="90"/>
      <c r="D663" s="90"/>
      <c r="E663" s="85"/>
      <c r="F663" s="62"/>
      <c r="G663" s="62"/>
      <c r="H663" s="62"/>
    </row>
    <row r="664" spans="1:8" ht="17.399999999999999">
      <c r="A664" s="85"/>
      <c r="B664" s="85"/>
      <c r="C664" s="90"/>
      <c r="D664" s="90"/>
      <c r="E664" s="85"/>
      <c r="F664" s="62"/>
      <c r="G664" s="62"/>
      <c r="H664" s="62"/>
    </row>
    <row r="665" spans="1:8" ht="17.399999999999999">
      <c r="A665" s="85"/>
      <c r="B665" s="85"/>
      <c r="C665" s="90"/>
      <c r="D665" s="90"/>
      <c r="E665" s="85"/>
      <c r="F665" s="62"/>
      <c r="G665" s="62"/>
      <c r="H665" s="62"/>
    </row>
    <row r="666" spans="1:8" ht="17.399999999999999">
      <c r="A666" s="85"/>
      <c r="B666" s="85"/>
      <c r="C666" s="90"/>
      <c r="D666" s="90"/>
      <c r="E666" s="85"/>
      <c r="F666" s="62"/>
      <c r="G666" s="62"/>
      <c r="H666" s="62"/>
    </row>
    <row r="667" spans="1:8" ht="17.399999999999999">
      <c r="A667" s="85"/>
      <c r="B667" s="85"/>
      <c r="C667" s="90"/>
      <c r="D667" s="90"/>
      <c r="E667" s="85"/>
      <c r="F667" s="62"/>
      <c r="G667" s="62"/>
      <c r="H667" s="62"/>
    </row>
    <row r="668" spans="1:8" ht="17.399999999999999">
      <c r="A668" s="85"/>
      <c r="B668" s="85"/>
      <c r="C668" s="90"/>
      <c r="D668" s="90"/>
      <c r="E668" s="85"/>
      <c r="F668" s="62"/>
      <c r="G668" s="62"/>
      <c r="H668" s="62"/>
    </row>
    <row r="669" spans="1:8" ht="17.399999999999999">
      <c r="A669" s="85"/>
      <c r="B669" s="85"/>
      <c r="C669" s="90"/>
      <c r="D669" s="90"/>
      <c r="E669" s="85"/>
      <c r="F669" s="62"/>
      <c r="G669" s="62"/>
      <c r="H669" s="62"/>
    </row>
    <row r="670" spans="1:8" ht="17.399999999999999">
      <c r="A670" s="85"/>
      <c r="B670" s="85"/>
      <c r="C670" s="90"/>
      <c r="D670" s="90"/>
      <c r="E670" s="85"/>
      <c r="F670" s="62"/>
      <c r="G670" s="62"/>
      <c r="H670" s="62"/>
    </row>
    <row r="671" spans="1:8" ht="17.399999999999999">
      <c r="A671" s="85"/>
      <c r="B671" s="85"/>
      <c r="C671" s="90"/>
      <c r="D671" s="90"/>
      <c r="E671" s="85"/>
      <c r="F671" s="62"/>
      <c r="G671" s="62"/>
      <c r="H671" s="62"/>
    </row>
    <row r="672" spans="1:8" ht="17.399999999999999">
      <c r="A672" s="85"/>
      <c r="B672" s="85"/>
      <c r="C672" s="90"/>
      <c r="D672" s="90"/>
      <c r="E672" s="85"/>
      <c r="F672" s="62"/>
      <c r="G672" s="62"/>
      <c r="H672" s="62"/>
    </row>
    <row r="673" spans="1:8" ht="17.399999999999999">
      <c r="A673" s="85"/>
      <c r="B673" s="85"/>
      <c r="C673" s="90"/>
      <c r="D673" s="90"/>
      <c r="E673" s="85"/>
      <c r="F673" s="62"/>
      <c r="G673" s="62"/>
      <c r="H673" s="62"/>
    </row>
    <row r="674" spans="1:8" ht="17.399999999999999">
      <c r="A674" s="85"/>
      <c r="B674" s="85"/>
      <c r="C674" s="90"/>
      <c r="D674" s="90"/>
      <c r="E674" s="85"/>
      <c r="F674" s="62"/>
      <c r="G674" s="62"/>
      <c r="H674" s="62"/>
    </row>
    <row r="675" spans="1:8" ht="17.399999999999999">
      <c r="A675" s="85"/>
      <c r="B675" s="85"/>
      <c r="C675" s="90"/>
      <c r="D675" s="90"/>
      <c r="E675" s="85"/>
      <c r="F675" s="62"/>
      <c r="G675" s="62"/>
      <c r="H675" s="62"/>
    </row>
    <row r="676" spans="1:8" ht="17.399999999999999">
      <c r="A676" s="85"/>
      <c r="B676" s="85"/>
      <c r="C676" s="90"/>
      <c r="D676" s="90"/>
      <c r="E676" s="85"/>
      <c r="F676" s="62"/>
      <c r="G676" s="62"/>
      <c r="H676" s="62"/>
    </row>
    <row r="677" spans="1:8" ht="17.399999999999999">
      <c r="A677" s="85"/>
      <c r="B677" s="85"/>
      <c r="C677" s="90"/>
      <c r="D677" s="90"/>
      <c r="E677" s="85"/>
      <c r="F677" s="62"/>
      <c r="G677" s="62"/>
      <c r="H677" s="62"/>
    </row>
    <row r="678" spans="1:8" ht="17.399999999999999">
      <c r="A678" s="85"/>
      <c r="B678" s="85"/>
      <c r="C678" s="90"/>
      <c r="D678" s="90"/>
      <c r="E678" s="85"/>
      <c r="F678" s="62"/>
      <c r="G678" s="62"/>
      <c r="H678" s="62"/>
    </row>
    <row r="679" spans="1:8" ht="17.399999999999999">
      <c r="A679" s="85"/>
      <c r="B679" s="85"/>
      <c r="C679" s="90"/>
      <c r="D679" s="90"/>
      <c r="E679" s="85"/>
      <c r="F679" s="62"/>
      <c r="G679" s="62"/>
      <c r="H679" s="62"/>
    </row>
    <row r="680" spans="1:8" ht="17.399999999999999">
      <c r="A680" s="85"/>
      <c r="B680" s="85"/>
      <c r="C680" s="90"/>
      <c r="D680" s="90"/>
      <c r="E680" s="85"/>
      <c r="F680" s="62"/>
      <c r="G680" s="62"/>
      <c r="H680" s="62"/>
    </row>
    <row r="681" spans="1:8" ht="17.399999999999999">
      <c r="A681" s="85"/>
      <c r="B681" s="85"/>
      <c r="C681" s="90"/>
      <c r="D681" s="90"/>
      <c r="E681" s="85"/>
      <c r="F681" s="62"/>
      <c r="G681" s="62"/>
      <c r="H681" s="62"/>
    </row>
    <row r="682" spans="1:8" ht="17.399999999999999">
      <c r="A682" s="85"/>
      <c r="B682" s="85"/>
      <c r="C682" s="90"/>
      <c r="D682" s="90"/>
      <c r="E682" s="85"/>
      <c r="F682" s="62"/>
      <c r="G682" s="62"/>
      <c r="H682" s="62"/>
    </row>
    <row r="683" spans="1:8" ht="17.399999999999999">
      <c r="A683" s="85"/>
      <c r="B683" s="85"/>
      <c r="C683" s="90"/>
      <c r="D683" s="90"/>
      <c r="E683" s="85"/>
      <c r="F683" s="62"/>
      <c r="G683" s="62"/>
      <c r="H683" s="62"/>
    </row>
    <row r="684" spans="1:8" ht="17.399999999999999">
      <c r="A684" s="85"/>
      <c r="B684" s="85"/>
      <c r="C684" s="90"/>
      <c r="D684" s="90"/>
      <c r="E684" s="85"/>
      <c r="F684" s="62"/>
      <c r="G684" s="62"/>
      <c r="H684" s="62"/>
    </row>
    <row r="685" spans="1:8" ht="17.399999999999999">
      <c r="A685" s="85"/>
      <c r="B685" s="85"/>
      <c r="C685" s="90"/>
      <c r="D685" s="90"/>
      <c r="E685" s="85"/>
      <c r="F685" s="62"/>
      <c r="G685" s="62"/>
      <c r="H685" s="62"/>
    </row>
    <row r="686" spans="1:8" ht="17.399999999999999">
      <c r="A686" s="85"/>
      <c r="B686" s="85"/>
      <c r="C686" s="90"/>
      <c r="D686" s="90"/>
      <c r="E686" s="85"/>
      <c r="F686" s="62"/>
      <c r="G686" s="62"/>
      <c r="H686" s="62"/>
    </row>
    <row r="687" spans="1:8" ht="17.399999999999999">
      <c r="A687" s="85"/>
      <c r="B687" s="85"/>
      <c r="C687" s="90"/>
      <c r="D687" s="90"/>
      <c r="E687" s="85"/>
      <c r="F687" s="62"/>
      <c r="G687" s="62"/>
      <c r="H687" s="62"/>
    </row>
    <row r="688" spans="1:8" ht="17.399999999999999">
      <c r="A688" s="85"/>
      <c r="B688" s="85"/>
      <c r="C688" s="90"/>
      <c r="D688" s="90"/>
      <c r="E688" s="85"/>
      <c r="F688" s="62"/>
      <c r="G688" s="62"/>
      <c r="H688" s="62"/>
    </row>
    <row r="689" spans="1:8" ht="17.399999999999999">
      <c r="A689" s="85"/>
      <c r="B689" s="85"/>
      <c r="C689" s="90"/>
      <c r="D689" s="90"/>
      <c r="E689" s="85"/>
      <c r="F689" s="62"/>
      <c r="G689" s="62"/>
      <c r="H689" s="62"/>
    </row>
    <row r="690" spans="1:8" ht="17.399999999999999">
      <c r="A690" s="85"/>
      <c r="B690" s="85"/>
      <c r="C690" s="90"/>
      <c r="D690" s="90"/>
      <c r="E690" s="85"/>
      <c r="F690" s="62"/>
      <c r="G690" s="62"/>
      <c r="H690" s="62"/>
    </row>
    <row r="691" spans="1:8" ht="17.399999999999999">
      <c r="A691" s="85"/>
      <c r="B691" s="85"/>
      <c r="C691" s="90"/>
      <c r="D691" s="90"/>
      <c r="E691" s="85"/>
      <c r="F691" s="62"/>
      <c r="G691" s="62"/>
      <c r="H691" s="62"/>
    </row>
    <row r="692" spans="1:8" ht="17.399999999999999">
      <c r="A692" s="85"/>
      <c r="B692" s="85"/>
      <c r="C692" s="90"/>
      <c r="D692" s="90"/>
      <c r="E692" s="85"/>
      <c r="F692" s="62"/>
      <c r="G692" s="62"/>
      <c r="H692" s="62"/>
    </row>
    <row r="693" spans="1:8" ht="17.399999999999999">
      <c r="A693" s="85"/>
      <c r="B693" s="85"/>
      <c r="C693" s="90"/>
      <c r="D693" s="90"/>
      <c r="E693" s="85"/>
      <c r="F693" s="62"/>
      <c r="G693" s="62"/>
      <c r="H693" s="62"/>
    </row>
    <row r="694" spans="1:8" ht="17.399999999999999">
      <c r="A694" s="85"/>
      <c r="B694" s="85"/>
      <c r="C694" s="90"/>
      <c r="D694" s="90"/>
      <c r="E694" s="85"/>
      <c r="F694" s="62"/>
      <c r="G694" s="62"/>
      <c r="H694" s="62"/>
    </row>
    <row r="695" spans="1:8" ht="17.399999999999999">
      <c r="A695" s="85"/>
      <c r="B695" s="85"/>
      <c r="C695" s="90"/>
      <c r="D695" s="90"/>
      <c r="E695" s="85"/>
      <c r="F695" s="62"/>
      <c r="G695" s="62"/>
      <c r="H695" s="62"/>
    </row>
    <row r="696" spans="1:8" ht="17.399999999999999">
      <c r="A696" s="85"/>
      <c r="B696" s="85"/>
      <c r="C696" s="90"/>
      <c r="D696" s="90"/>
      <c r="E696" s="85"/>
      <c r="F696" s="62"/>
      <c r="G696" s="62"/>
      <c r="H696" s="62"/>
    </row>
    <row r="697" spans="1:8" ht="17.399999999999999">
      <c r="A697" s="85"/>
      <c r="B697" s="85"/>
      <c r="C697" s="90"/>
      <c r="D697" s="90"/>
      <c r="E697" s="85"/>
      <c r="F697" s="62"/>
      <c r="G697" s="62"/>
      <c r="H697" s="62"/>
    </row>
    <row r="698" spans="1:8" ht="17.399999999999999">
      <c r="A698" s="85"/>
      <c r="B698" s="85"/>
      <c r="C698" s="90"/>
      <c r="D698" s="90"/>
      <c r="E698" s="85"/>
      <c r="F698" s="62"/>
      <c r="G698" s="62"/>
      <c r="H698" s="62"/>
    </row>
    <row r="699" spans="1:8" ht="17.399999999999999">
      <c r="A699" s="85"/>
      <c r="B699" s="85"/>
      <c r="C699" s="90"/>
      <c r="D699" s="90"/>
      <c r="E699" s="85"/>
      <c r="F699" s="62"/>
      <c r="G699" s="62"/>
      <c r="H699" s="62"/>
    </row>
    <row r="700" spans="1:8" ht="17.399999999999999">
      <c r="A700" s="85"/>
      <c r="B700" s="85"/>
      <c r="C700" s="90"/>
      <c r="D700" s="90"/>
      <c r="E700" s="85"/>
      <c r="F700" s="62"/>
      <c r="G700" s="62"/>
      <c r="H700" s="62"/>
    </row>
    <row r="701" spans="1:8" ht="17.399999999999999">
      <c r="A701" s="85"/>
      <c r="B701" s="85"/>
      <c r="C701" s="90"/>
      <c r="D701" s="90"/>
      <c r="E701" s="85"/>
      <c r="F701" s="62"/>
      <c r="G701" s="62"/>
      <c r="H701" s="62"/>
    </row>
    <row r="702" spans="1:8" ht="17.399999999999999">
      <c r="A702" s="85"/>
      <c r="B702" s="85"/>
      <c r="C702" s="90"/>
      <c r="D702" s="90"/>
      <c r="E702" s="85"/>
      <c r="F702" s="62"/>
      <c r="G702" s="62"/>
      <c r="H702" s="62"/>
    </row>
    <row r="703" spans="1:8" ht="17.399999999999999">
      <c r="A703" s="85"/>
      <c r="B703" s="85"/>
      <c r="C703" s="90"/>
      <c r="D703" s="90"/>
      <c r="E703" s="85"/>
      <c r="F703" s="62"/>
      <c r="G703" s="62"/>
      <c r="H703" s="62"/>
    </row>
    <row r="704" spans="1:8" ht="17.399999999999999">
      <c r="A704" s="85"/>
      <c r="B704" s="85"/>
      <c r="C704" s="90"/>
      <c r="D704" s="90"/>
      <c r="E704" s="85"/>
      <c r="F704" s="62"/>
      <c r="G704" s="62"/>
      <c r="H704" s="62"/>
    </row>
    <row r="705" spans="1:8" ht="17.399999999999999">
      <c r="A705" s="85"/>
      <c r="B705" s="85"/>
      <c r="C705" s="90"/>
      <c r="D705" s="90"/>
      <c r="E705" s="85"/>
      <c r="F705" s="62"/>
      <c r="G705" s="62"/>
      <c r="H705" s="62"/>
    </row>
    <row r="706" spans="1:8" ht="17.399999999999999">
      <c r="A706" s="85"/>
      <c r="B706" s="85"/>
      <c r="C706" s="90"/>
      <c r="D706" s="90"/>
      <c r="E706" s="85"/>
      <c r="F706" s="62"/>
      <c r="G706" s="62"/>
      <c r="H706" s="62"/>
    </row>
    <row r="707" spans="1:8" ht="17.399999999999999">
      <c r="A707" s="85"/>
      <c r="B707" s="85"/>
      <c r="C707" s="90"/>
      <c r="D707" s="90"/>
      <c r="E707" s="85"/>
      <c r="F707" s="62"/>
      <c r="G707" s="62"/>
      <c r="H707" s="62"/>
    </row>
    <row r="708" spans="1:8" ht="17.399999999999999">
      <c r="A708" s="85"/>
      <c r="B708" s="85"/>
      <c r="C708" s="90"/>
      <c r="D708" s="90"/>
      <c r="E708" s="85"/>
      <c r="F708" s="62"/>
      <c r="G708" s="62"/>
      <c r="H708" s="62"/>
    </row>
    <row r="709" spans="1:8" ht="17.399999999999999">
      <c r="A709" s="85"/>
      <c r="B709" s="85"/>
      <c r="C709" s="90"/>
      <c r="D709" s="90"/>
      <c r="E709" s="85"/>
      <c r="F709" s="62"/>
      <c r="G709" s="62"/>
      <c r="H709" s="62"/>
    </row>
    <row r="710" spans="1:8" ht="17.399999999999999">
      <c r="A710" s="85"/>
      <c r="B710" s="85"/>
      <c r="C710" s="90"/>
      <c r="D710" s="90"/>
      <c r="E710" s="85"/>
      <c r="F710" s="62"/>
      <c r="G710" s="62"/>
      <c r="H710" s="62"/>
    </row>
    <row r="711" spans="1:8" ht="17.399999999999999">
      <c r="A711" s="85"/>
      <c r="B711" s="85"/>
      <c r="C711" s="90"/>
      <c r="D711" s="90"/>
      <c r="E711" s="85"/>
      <c r="F711" s="62"/>
      <c r="G711" s="62"/>
      <c r="H711" s="62"/>
    </row>
    <row r="712" spans="1:8" ht="17.399999999999999">
      <c r="A712" s="85"/>
      <c r="B712" s="85"/>
      <c r="C712" s="90"/>
      <c r="D712" s="90"/>
      <c r="E712" s="85"/>
      <c r="F712" s="62"/>
      <c r="G712" s="62"/>
      <c r="H712" s="62"/>
    </row>
    <row r="713" spans="1:8" ht="17.399999999999999">
      <c r="A713" s="85"/>
      <c r="B713" s="85"/>
      <c r="C713" s="90"/>
      <c r="D713" s="90"/>
      <c r="E713" s="85"/>
      <c r="F713" s="62"/>
      <c r="G713" s="62"/>
      <c r="H713" s="62"/>
    </row>
    <row r="714" spans="1:8" ht="17.399999999999999">
      <c r="A714" s="85"/>
      <c r="B714" s="85"/>
      <c r="C714" s="90"/>
      <c r="D714" s="90"/>
      <c r="E714" s="85"/>
      <c r="F714" s="62"/>
      <c r="G714" s="62"/>
      <c r="H714" s="62"/>
    </row>
    <row r="715" spans="1:8" ht="17.399999999999999">
      <c r="A715" s="85"/>
      <c r="B715" s="85"/>
      <c r="C715" s="90"/>
      <c r="D715" s="90"/>
      <c r="E715" s="85"/>
      <c r="F715" s="62"/>
      <c r="G715" s="62"/>
      <c r="H715" s="62"/>
    </row>
    <row r="716" spans="1:8" ht="17.399999999999999">
      <c r="A716" s="85"/>
      <c r="B716" s="85"/>
      <c r="C716" s="90"/>
      <c r="D716" s="90"/>
      <c r="E716" s="85"/>
      <c r="F716" s="62"/>
      <c r="G716" s="62"/>
      <c r="H716" s="62"/>
    </row>
    <row r="717" spans="1:8" ht="17.399999999999999">
      <c r="A717" s="85"/>
      <c r="B717" s="85"/>
      <c r="C717" s="90"/>
      <c r="D717" s="90"/>
      <c r="E717" s="85"/>
      <c r="F717" s="62"/>
      <c r="G717" s="62"/>
      <c r="H717" s="62"/>
    </row>
    <row r="718" spans="1:8" ht="17.399999999999999">
      <c r="A718" s="85"/>
      <c r="B718" s="85"/>
      <c r="C718" s="90"/>
      <c r="D718" s="90"/>
      <c r="E718" s="85"/>
      <c r="F718" s="62"/>
      <c r="G718" s="62"/>
      <c r="H718" s="62"/>
    </row>
    <row r="719" spans="1:8" ht="17.399999999999999">
      <c r="A719" s="85"/>
      <c r="B719" s="85"/>
      <c r="C719" s="90"/>
      <c r="D719" s="90"/>
      <c r="E719" s="85"/>
      <c r="F719" s="62"/>
      <c r="G719" s="62"/>
      <c r="H719" s="62"/>
    </row>
    <row r="720" spans="1:8" ht="17.399999999999999">
      <c r="A720" s="85"/>
      <c r="B720" s="85"/>
      <c r="C720" s="90"/>
      <c r="D720" s="90"/>
      <c r="E720" s="85"/>
      <c r="F720" s="62"/>
      <c r="G720" s="62"/>
      <c r="H720" s="62"/>
    </row>
    <row r="721" spans="1:8" ht="17.399999999999999">
      <c r="A721" s="85"/>
      <c r="B721" s="85"/>
      <c r="C721" s="90"/>
      <c r="D721" s="90"/>
      <c r="E721" s="85"/>
      <c r="F721" s="62"/>
      <c r="G721" s="62"/>
      <c r="H721" s="62"/>
    </row>
    <row r="722" spans="1:8" ht="17.399999999999999">
      <c r="A722" s="85"/>
      <c r="B722" s="85"/>
      <c r="C722" s="90"/>
      <c r="D722" s="90"/>
      <c r="E722" s="85"/>
      <c r="F722" s="62"/>
      <c r="G722" s="62"/>
      <c r="H722" s="62"/>
    </row>
    <row r="723" spans="1:8" ht="17.399999999999999">
      <c r="A723" s="85"/>
      <c r="B723" s="85"/>
      <c r="C723" s="90"/>
      <c r="D723" s="90"/>
      <c r="E723" s="85"/>
      <c r="F723" s="62"/>
      <c r="G723" s="62"/>
      <c r="H723" s="62"/>
    </row>
    <row r="724" spans="1:8" ht="17.399999999999999">
      <c r="A724" s="85"/>
      <c r="B724" s="85"/>
      <c r="C724" s="90"/>
      <c r="D724" s="90"/>
      <c r="E724" s="85"/>
      <c r="F724" s="62"/>
      <c r="G724" s="62"/>
      <c r="H724" s="62"/>
    </row>
    <row r="725" spans="1:8" ht="17.399999999999999">
      <c r="A725" s="85"/>
      <c r="B725" s="85"/>
      <c r="C725" s="90"/>
      <c r="D725" s="90"/>
      <c r="E725" s="85"/>
      <c r="F725" s="62"/>
      <c r="G725" s="62"/>
      <c r="H725" s="62"/>
    </row>
    <row r="726" spans="1:8" ht="17.399999999999999">
      <c r="A726" s="85"/>
      <c r="B726" s="85"/>
      <c r="C726" s="90"/>
      <c r="D726" s="90"/>
      <c r="E726" s="85"/>
      <c r="F726" s="62"/>
      <c r="G726" s="62"/>
      <c r="H726" s="62"/>
    </row>
    <row r="727" spans="1:8" ht="17.399999999999999">
      <c r="A727" s="85"/>
      <c r="B727" s="85"/>
      <c r="C727" s="90"/>
      <c r="D727" s="90"/>
      <c r="E727" s="85"/>
      <c r="F727" s="62"/>
      <c r="G727" s="62"/>
      <c r="H727" s="62"/>
    </row>
    <row r="728" spans="1:8" ht="17.399999999999999">
      <c r="A728" s="85"/>
      <c r="B728" s="85"/>
      <c r="C728" s="90"/>
      <c r="D728" s="90"/>
      <c r="E728" s="85"/>
      <c r="F728" s="62"/>
      <c r="G728" s="62"/>
      <c r="H728" s="62"/>
    </row>
    <row r="729" spans="1:8" ht="17.399999999999999">
      <c r="A729" s="85"/>
      <c r="B729" s="85"/>
      <c r="C729" s="90"/>
      <c r="D729" s="90"/>
      <c r="E729" s="85"/>
      <c r="F729" s="62"/>
      <c r="G729" s="62"/>
      <c r="H729" s="62"/>
    </row>
    <row r="730" spans="1:8" ht="17.399999999999999">
      <c r="A730" s="85"/>
      <c r="B730" s="85"/>
      <c r="C730" s="90"/>
      <c r="D730" s="90"/>
      <c r="E730" s="85"/>
      <c r="F730" s="62"/>
      <c r="G730" s="62"/>
      <c r="H730" s="62"/>
    </row>
    <row r="731" spans="1:8" ht="17.399999999999999">
      <c r="A731" s="85"/>
      <c r="B731" s="85"/>
      <c r="C731" s="90"/>
      <c r="D731" s="90"/>
      <c r="E731" s="85"/>
      <c r="F731" s="62"/>
      <c r="G731" s="62"/>
      <c r="H731" s="62"/>
    </row>
    <row r="732" spans="1:8" ht="17.399999999999999">
      <c r="A732" s="85"/>
      <c r="B732" s="85"/>
      <c r="C732" s="90"/>
      <c r="D732" s="90"/>
      <c r="E732" s="85"/>
      <c r="F732" s="62"/>
      <c r="G732" s="62"/>
      <c r="H732" s="62"/>
    </row>
    <row r="733" spans="1:8" ht="17.399999999999999">
      <c r="A733" s="85"/>
      <c r="B733" s="85"/>
      <c r="C733" s="90"/>
      <c r="D733" s="90"/>
      <c r="E733" s="85"/>
      <c r="F733" s="62"/>
      <c r="G733" s="62"/>
      <c r="H733" s="62"/>
    </row>
    <row r="734" spans="1:8" ht="17.399999999999999">
      <c r="A734" s="85"/>
      <c r="B734" s="85"/>
      <c r="C734" s="90"/>
      <c r="D734" s="90"/>
      <c r="E734" s="85"/>
      <c r="F734" s="62"/>
      <c r="G734" s="62"/>
      <c r="H734" s="62"/>
    </row>
    <row r="735" spans="1:8" ht="17.399999999999999">
      <c r="A735" s="85"/>
      <c r="B735" s="85"/>
      <c r="C735" s="90"/>
      <c r="D735" s="90"/>
      <c r="E735" s="85"/>
      <c r="F735" s="62"/>
      <c r="G735" s="62"/>
      <c r="H735" s="62"/>
    </row>
    <row r="736" spans="1:8" ht="17.399999999999999">
      <c r="A736" s="85"/>
      <c r="B736" s="85"/>
      <c r="C736" s="90"/>
      <c r="D736" s="90"/>
      <c r="E736" s="85"/>
      <c r="F736" s="62"/>
      <c r="G736" s="62"/>
      <c r="H736" s="62"/>
    </row>
    <row r="737" spans="1:8" ht="17.399999999999999">
      <c r="A737" s="85"/>
      <c r="B737" s="85"/>
      <c r="C737" s="90"/>
      <c r="D737" s="90"/>
      <c r="E737" s="85"/>
      <c r="F737" s="62"/>
      <c r="G737" s="62"/>
      <c r="H737" s="62"/>
    </row>
    <row r="738" spans="1:8" ht="17.399999999999999">
      <c r="A738" s="85"/>
      <c r="B738" s="85"/>
      <c r="C738" s="90"/>
      <c r="D738" s="90"/>
      <c r="E738" s="85"/>
      <c r="F738" s="62"/>
      <c r="G738" s="62"/>
      <c r="H738" s="62"/>
    </row>
    <row r="739" spans="1:8" ht="17.399999999999999">
      <c r="A739" s="85"/>
      <c r="B739" s="85"/>
      <c r="C739" s="90"/>
      <c r="D739" s="90"/>
      <c r="E739" s="85"/>
      <c r="F739" s="62"/>
      <c r="G739" s="62"/>
      <c r="H739" s="62"/>
    </row>
    <row r="740" spans="1:8" ht="17.399999999999999">
      <c r="A740" s="85"/>
      <c r="B740" s="85"/>
      <c r="C740" s="90"/>
      <c r="D740" s="90"/>
      <c r="E740" s="85"/>
      <c r="F740" s="62"/>
      <c r="G740" s="62"/>
      <c r="H740" s="62"/>
    </row>
    <row r="741" spans="1:8" ht="17.399999999999999">
      <c r="A741" s="85"/>
      <c r="B741" s="85"/>
      <c r="C741" s="90"/>
      <c r="D741" s="90"/>
      <c r="E741" s="85"/>
      <c r="F741" s="62"/>
      <c r="G741" s="62"/>
      <c r="H741" s="62"/>
    </row>
    <row r="742" spans="1:8" ht="17.399999999999999">
      <c r="A742" s="85"/>
      <c r="B742" s="85"/>
      <c r="C742" s="90"/>
      <c r="D742" s="90"/>
      <c r="E742" s="85"/>
      <c r="F742" s="62"/>
      <c r="G742" s="62"/>
      <c r="H742" s="62"/>
    </row>
    <row r="743" spans="1:8" ht="17.399999999999999">
      <c r="A743" s="85"/>
      <c r="B743" s="85"/>
      <c r="C743" s="90"/>
      <c r="D743" s="90"/>
      <c r="E743" s="85"/>
      <c r="F743" s="62"/>
      <c r="G743" s="62"/>
      <c r="H743" s="62"/>
    </row>
    <row r="744" spans="1:8" ht="17.399999999999999">
      <c r="A744" s="85"/>
      <c r="B744" s="85"/>
      <c r="C744" s="90"/>
      <c r="D744" s="90"/>
      <c r="E744" s="85"/>
      <c r="F744" s="62"/>
      <c r="G744" s="62"/>
      <c r="H744" s="62"/>
    </row>
    <row r="745" spans="1:8" ht="17.399999999999999">
      <c r="A745" s="85"/>
      <c r="B745" s="85"/>
      <c r="C745" s="90"/>
      <c r="D745" s="90"/>
      <c r="E745" s="85"/>
      <c r="F745" s="62"/>
      <c r="G745" s="62"/>
      <c r="H745" s="62"/>
    </row>
    <row r="746" spans="1:8" ht="17.399999999999999">
      <c r="A746" s="85"/>
      <c r="B746" s="85"/>
      <c r="C746" s="90"/>
      <c r="D746" s="90"/>
      <c r="E746" s="85"/>
      <c r="F746" s="62"/>
      <c r="G746" s="62"/>
      <c r="H746" s="62"/>
    </row>
    <row r="747" spans="1:8" ht="17.399999999999999">
      <c r="A747" s="85"/>
      <c r="B747" s="85"/>
      <c r="C747" s="90"/>
      <c r="D747" s="90"/>
      <c r="E747" s="85"/>
      <c r="F747" s="62"/>
      <c r="G747" s="62"/>
      <c r="H747" s="62"/>
    </row>
    <row r="748" spans="1:8" ht="17.399999999999999">
      <c r="A748" s="85"/>
      <c r="B748" s="85"/>
      <c r="C748" s="90"/>
      <c r="D748" s="90"/>
      <c r="E748" s="85"/>
      <c r="F748" s="62"/>
      <c r="G748" s="62"/>
      <c r="H748" s="62"/>
    </row>
    <row r="749" spans="1:8" ht="17.399999999999999">
      <c r="A749" s="85"/>
      <c r="B749" s="85"/>
      <c r="C749" s="90"/>
      <c r="D749" s="90"/>
      <c r="E749" s="85"/>
      <c r="F749" s="62"/>
      <c r="G749" s="62"/>
      <c r="H749" s="62"/>
    </row>
    <row r="750" spans="1:8" ht="17.399999999999999">
      <c r="A750" s="85"/>
      <c r="B750" s="85"/>
      <c r="C750" s="90"/>
      <c r="D750" s="90"/>
      <c r="E750" s="85"/>
      <c r="F750" s="62"/>
      <c r="G750" s="62"/>
      <c r="H750" s="62"/>
    </row>
    <row r="751" spans="1:8" ht="17.399999999999999">
      <c r="A751" s="85"/>
      <c r="B751" s="85"/>
      <c r="C751" s="90"/>
      <c r="D751" s="90"/>
      <c r="E751" s="85"/>
      <c r="F751" s="62"/>
      <c r="G751" s="62"/>
      <c r="H751" s="62"/>
    </row>
    <row r="752" spans="1:8" ht="17.399999999999999">
      <c r="A752" s="85"/>
      <c r="B752" s="85"/>
      <c r="C752" s="90"/>
      <c r="D752" s="90"/>
      <c r="E752" s="85"/>
      <c r="F752" s="62"/>
      <c r="G752" s="62"/>
      <c r="H752" s="62"/>
    </row>
    <row r="753" spans="1:8" ht="17.399999999999999">
      <c r="A753" s="85"/>
      <c r="B753" s="85"/>
      <c r="C753" s="90"/>
      <c r="D753" s="90"/>
      <c r="E753" s="85"/>
      <c r="F753" s="62"/>
      <c r="G753" s="62"/>
      <c r="H753" s="62"/>
    </row>
    <row r="754" spans="1:8" ht="17.399999999999999">
      <c r="A754" s="85"/>
      <c r="B754" s="85"/>
      <c r="C754" s="90"/>
      <c r="D754" s="90"/>
      <c r="E754" s="85"/>
      <c r="F754" s="62"/>
      <c r="G754" s="62"/>
      <c r="H754" s="62"/>
    </row>
    <row r="755" spans="1:8" ht="17.399999999999999">
      <c r="A755" s="85"/>
      <c r="B755" s="85"/>
      <c r="C755" s="90"/>
      <c r="D755" s="90"/>
      <c r="E755" s="85"/>
      <c r="F755" s="62"/>
      <c r="G755" s="62"/>
      <c r="H755" s="62"/>
    </row>
    <row r="756" spans="1:8" ht="17.399999999999999">
      <c r="A756" s="85"/>
      <c r="B756" s="85"/>
      <c r="C756" s="90"/>
      <c r="D756" s="90"/>
      <c r="E756" s="85"/>
      <c r="F756" s="62"/>
      <c r="G756" s="62"/>
      <c r="H756" s="62"/>
    </row>
    <row r="757" spans="1:8" ht="17.399999999999999">
      <c r="A757" s="85"/>
      <c r="B757" s="85"/>
      <c r="C757" s="90"/>
      <c r="D757" s="90"/>
      <c r="E757" s="85"/>
      <c r="F757" s="62"/>
      <c r="G757" s="62"/>
      <c r="H757" s="62"/>
    </row>
    <row r="758" spans="1:8" ht="17.399999999999999">
      <c r="A758" s="85"/>
      <c r="B758" s="85"/>
      <c r="C758" s="90"/>
      <c r="D758" s="90"/>
      <c r="E758" s="85"/>
      <c r="F758" s="62"/>
      <c r="G758" s="62"/>
      <c r="H758" s="62"/>
    </row>
    <row r="759" spans="1:8" ht="17.399999999999999">
      <c r="A759" s="85"/>
      <c r="B759" s="85"/>
      <c r="C759" s="90"/>
      <c r="D759" s="90"/>
      <c r="E759" s="85"/>
      <c r="F759" s="62"/>
      <c r="G759" s="62"/>
      <c r="H759" s="62"/>
    </row>
    <row r="760" spans="1:8" ht="17.399999999999999">
      <c r="A760" s="85"/>
      <c r="B760" s="85"/>
      <c r="C760" s="90"/>
      <c r="D760" s="90"/>
      <c r="E760" s="85"/>
      <c r="F760" s="62"/>
      <c r="G760" s="62"/>
      <c r="H760" s="62"/>
    </row>
    <row r="761" spans="1:8" ht="17.399999999999999">
      <c r="A761" s="85"/>
      <c r="B761" s="85"/>
      <c r="C761" s="90"/>
      <c r="D761" s="90"/>
      <c r="E761" s="85"/>
      <c r="F761" s="62"/>
      <c r="G761" s="62"/>
      <c r="H761" s="62"/>
    </row>
    <row r="762" spans="1:8" ht="17.399999999999999">
      <c r="A762" s="85"/>
      <c r="B762" s="85"/>
      <c r="C762" s="90"/>
      <c r="D762" s="90"/>
      <c r="E762" s="85"/>
      <c r="F762" s="62"/>
      <c r="G762" s="62"/>
      <c r="H762" s="62"/>
    </row>
    <row r="763" spans="1:8" ht="17.399999999999999">
      <c r="A763" s="85"/>
      <c r="B763" s="85"/>
      <c r="C763" s="90"/>
      <c r="D763" s="90"/>
      <c r="E763" s="85"/>
      <c r="F763" s="62"/>
      <c r="G763" s="62"/>
      <c r="H763" s="62"/>
    </row>
    <row r="764" spans="1:8" ht="17.399999999999999">
      <c r="A764" s="85"/>
      <c r="B764" s="85"/>
      <c r="C764" s="90"/>
      <c r="D764" s="90"/>
      <c r="E764" s="85"/>
      <c r="F764" s="62"/>
      <c r="G764" s="62"/>
      <c r="H764" s="62"/>
    </row>
    <row r="765" spans="1:8" ht="17.399999999999999">
      <c r="A765" s="85"/>
      <c r="B765" s="85"/>
      <c r="C765" s="90"/>
      <c r="D765" s="90"/>
      <c r="E765" s="85"/>
      <c r="F765" s="62"/>
      <c r="G765" s="62"/>
      <c r="H765" s="62"/>
    </row>
    <row r="766" spans="1:8" ht="17.399999999999999">
      <c r="A766" s="85"/>
      <c r="B766" s="85"/>
      <c r="C766" s="90"/>
      <c r="D766" s="90"/>
      <c r="E766" s="85"/>
      <c r="F766" s="62"/>
      <c r="G766" s="62"/>
      <c r="H766" s="62"/>
    </row>
    <row r="767" spans="1:8" ht="17.399999999999999">
      <c r="A767" s="85"/>
      <c r="B767" s="85"/>
      <c r="C767" s="90"/>
      <c r="D767" s="90"/>
      <c r="E767" s="85"/>
      <c r="F767" s="62"/>
      <c r="G767" s="62"/>
      <c r="H767" s="62"/>
    </row>
    <row r="768" spans="1:8" ht="17.399999999999999">
      <c r="A768" s="85"/>
      <c r="B768" s="85"/>
      <c r="C768" s="90"/>
      <c r="D768" s="90"/>
      <c r="E768" s="85"/>
      <c r="F768" s="62"/>
      <c r="G768" s="62"/>
      <c r="H768" s="62"/>
    </row>
    <row r="769" spans="1:8" ht="17.399999999999999">
      <c r="A769" s="85"/>
      <c r="B769" s="85"/>
      <c r="C769" s="90"/>
      <c r="D769" s="90"/>
      <c r="E769" s="85"/>
      <c r="F769" s="62"/>
      <c r="G769" s="62"/>
      <c r="H769" s="62"/>
    </row>
    <row r="770" spans="1:8" ht="17.399999999999999">
      <c r="A770" s="85"/>
      <c r="B770" s="85"/>
      <c r="C770" s="90"/>
      <c r="D770" s="90"/>
      <c r="E770" s="85"/>
      <c r="F770" s="62"/>
      <c r="G770" s="62"/>
      <c r="H770" s="62"/>
    </row>
    <row r="771" spans="1:8" ht="17.399999999999999">
      <c r="A771" s="85"/>
      <c r="B771" s="85"/>
      <c r="C771" s="90"/>
      <c r="D771" s="90"/>
      <c r="E771" s="85"/>
      <c r="F771" s="62"/>
      <c r="G771" s="62"/>
      <c r="H771" s="62"/>
    </row>
    <row r="772" spans="1:8" ht="17.399999999999999">
      <c r="A772" s="85"/>
      <c r="B772" s="85"/>
      <c r="C772" s="90"/>
      <c r="D772" s="90"/>
      <c r="E772" s="85"/>
      <c r="F772" s="62"/>
      <c r="G772" s="62"/>
      <c r="H772" s="62"/>
    </row>
    <row r="773" spans="1:8" ht="17.399999999999999">
      <c r="A773" s="85"/>
      <c r="B773" s="85"/>
      <c r="C773" s="90"/>
      <c r="D773" s="90"/>
      <c r="E773" s="85"/>
      <c r="F773" s="62"/>
      <c r="G773" s="62"/>
      <c r="H773" s="62"/>
    </row>
    <row r="774" spans="1:8" ht="17.399999999999999">
      <c r="A774" s="85"/>
      <c r="B774" s="85"/>
      <c r="C774" s="90"/>
      <c r="D774" s="90"/>
      <c r="E774" s="85"/>
      <c r="F774" s="62"/>
      <c r="G774" s="62"/>
      <c r="H774" s="62"/>
    </row>
    <row r="775" spans="1:8" ht="17.399999999999999">
      <c r="A775" s="85"/>
      <c r="B775" s="85"/>
      <c r="C775" s="90"/>
      <c r="D775" s="90"/>
      <c r="E775" s="85"/>
      <c r="F775" s="62"/>
      <c r="G775" s="62"/>
      <c r="H775" s="62"/>
    </row>
    <row r="776" spans="1:8" ht="17.399999999999999">
      <c r="A776" s="85"/>
      <c r="B776" s="85"/>
      <c r="C776" s="90"/>
      <c r="D776" s="90"/>
      <c r="E776" s="85"/>
      <c r="F776" s="62"/>
      <c r="G776" s="62"/>
      <c r="H776" s="62"/>
    </row>
    <row r="777" spans="1:8" ht="17.399999999999999">
      <c r="A777" s="85"/>
      <c r="B777" s="85"/>
      <c r="C777" s="90"/>
      <c r="D777" s="90"/>
      <c r="E777" s="85"/>
      <c r="F777" s="62"/>
      <c r="G777" s="62"/>
      <c r="H777" s="62"/>
    </row>
    <row r="778" spans="1:8" ht="17.399999999999999">
      <c r="A778" s="85"/>
      <c r="B778" s="85"/>
      <c r="C778" s="90"/>
      <c r="D778" s="90"/>
      <c r="E778" s="85"/>
      <c r="F778" s="62"/>
      <c r="G778" s="62"/>
      <c r="H778" s="62"/>
    </row>
    <row r="779" spans="1:8" ht="17.399999999999999">
      <c r="A779" s="85"/>
      <c r="B779" s="85"/>
      <c r="C779" s="90"/>
      <c r="D779" s="90"/>
      <c r="E779" s="85"/>
      <c r="F779" s="62"/>
      <c r="G779" s="62"/>
      <c r="H779" s="62"/>
    </row>
    <row r="780" spans="1:8" ht="17.399999999999999">
      <c r="A780" s="85"/>
      <c r="B780" s="85"/>
      <c r="C780" s="90"/>
      <c r="D780" s="90"/>
      <c r="E780" s="85"/>
      <c r="F780" s="62"/>
      <c r="G780" s="62"/>
      <c r="H780" s="62"/>
    </row>
    <row r="781" spans="1:8" ht="17.399999999999999">
      <c r="A781" s="85"/>
      <c r="B781" s="85"/>
      <c r="C781" s="90"/>
      <c r="D781" s="90"/>
      <c r="E781" s="85"/>
      <c r="F781" s="62"/>
      <c r="G781" s="62"/>
      <c r="H781" s="62"/>
    </row>
    <row r="782" spans="1:8" ht="17.399999999999999">
      <c r="A782" s="85"/>
      <c r="B782" s="85"/>
      <c r="C782" s="90"/>
      <c r="D782" s="90"/>
      <c r="E782" s="85"/>
      <c r="F782" s="62"/>
      <c r="G782" s="62"/>
      <c r="H782" s="62"/>
    </row>
    <row r="783" spans="1:8" ht="17.399999999999999">
      <c r="A783" s="85"/>
      <c r="B783" s="85"/>
      <c r="C783" s="90"/>
      <c r="D783" s="90"/>
      <c r="E783" s="85"/>
      <c r="F783" s="62"/>
      <c r="G783" s="62"/>
      <c r="H783" s="62"/>
    </row>
    <row r="784" spans="1:8" ht="17.399999999999999">
      <c r="A784" s="85"/>
      <c r="B784" s="85"/>
      <c r="C784" s="90"/>
      <c r="D784" s="90"/>
      <c r="E784" s="85"/>
      <c r="F784" s="62"/>
      <c r="G784" s="62"/>
      <c r="H784" s="62"/>
    </row>
    <row r="785" spans="1:8" ht="17.399999999999999">
      <c r="A785" s="85"/>
      <c r="B785" s="85"/>
      <c r="C785" s="90"/>
      <c r="D785" s="90"/>
      <c r="E785" s="85"/>
      <c r="F785" s="62"/>
      <c r="G785" s="62"/>
      <c r="H785" s="62"/>
    </row>
    <row r="786" spans="1:8" ht="17.399999999999999">
      <c r="A786" s="85"/>
      <c r="B786" s="85"/>
      <c r="C786" s="90"/>
      <c r="D786" s="90"/>
      <c r="E786" s="85"/>
      <c r="F786" s="62"/>
      <c r="G786" s="62"/>
      <c r="H786" s="62"/>
    </row>
    <row r="787" spans="1:8" ht="17.399999999999999">
      <c r="A787" s="85"/>
      <c r="B787" s="85"/>
      <c r="C787" s="90"/>
      <c r="D787" s="90"/>
      <c r="E787" s="85"/>
      <c r="F787" s="62"/>
      <c r="G787" s="62"/>
      <c r="H787" s="62"/>
    </row>
    <row r="788" spans="1:8" ht="17.399999999999999">
      <c r="A788" s="85"/>
      <c r="B788" s="85"/>
      <c r="C788" s="90"/>
      <c r="D788" s="90"/>
      <c r="E788" s="85"/>
      <c r="F788" s="62"/>
      <c r="G788" s="62"/>
      <c r="H788" s="62"/>
    </row>
    <row r="789" spans="1:8" ht="17.399999999999999">
      <c r="A789" s="85"/>
      <c r="B789" s="85"/>
      <c r="C789" s="90"/>
      <c r="D789" s="90"/>
      <c r="E789" s="85"/>
      <c r="F789" s="62"/>
      <c r="G789" s="62"/>
      <c r="H789" s="62"/>
    </row>
    <row r="790" spans="1:8" ht="17.399999999999999">
      <c r="A790" s="85"/>
      <c r="B790" s="85"/>
      <c r="C790" s="90"/>
      <c r="D790" s="90"/>
      <c r="E790" s="85"/>
      <c r="F790" s="62"/>
      <c r="G790" s="62"/>
      <c r="H790" s="62"/>
    </row>
    <row r="791" spans="1:8" ht="17.399999999999999">
      <c r="A791" s="85"/>
      <c r="B791" s="85"/>
      <c r="C791" s="90"/>
      <c r="D791" s="90"/>
      <c r="E791" s="85"/>
      <c r="F791" s="62"/>
      <c r="G791" s="62"/>
      <c r="H791" s="62"/>
    </row>
    <row r="792" spans="1:8" ht="17.399999999999999">
      <c r="A792" s="85"/>
      <c r="B792" s="85"/>
      <c r="C792" s="90"/>
      <c r="D792" s="90"/>
      <c r="E792" s="85"/>
      <c r="F792" s="62"/>
      <c r="G792" s="62"/>
      <c r="H792" s="62"/>
    </row>
    <row r="793" spans="1:8" ht="17.399999999999999">
      <c r="A793" s="85"/>
      <c r="B793" s="85"/>
      <c r="C793" s="90"/>
      <c r="D793" s="90"/>
      <c r="E793" s="85"/>
      <c r="F793" s="62"/>
      <c r="G793" s="62"/>
      <c r="H793" s="62"/>
    </row>
    <row r="794" spans="1:8" ht="17.399999999999999">
      <c r="A794" s="85"/>
      <c r="B794" s="85"/>
      <c r="C794" s="90"/>
      <c r="D794" s="90"/>
      <c r="E794" s="85"/>
      <c r="F794" s="62"/>
      <c r="G794" s="62"/>
      <c r="H794" s="62"/>
    </row>
    <row r="795" spans="1:8" ht="17.399999999999999">
      <c r="A795" s="85"/>
      <c r="B795" s="85"/>
      <c r="C795" s="90"/>
      <c r="D795" s="90"/>
      <c r="E795" s="85"/>
      <c r="F795" s="62"/>
      <c r="G795" s="62"/>
      <c r="H795" s="62"/>
    </row>
    <row r="796" spans="1:8" ht="17.399999999999999">
      <c r="A796" s="85"/>
      <c r="B796" s="85"/>
      <c r="C796" s="90"/>
      <c r="D796" s="90"/>
      <c r="E796" s="85"/>
      <c r="F796" s="62"/>
      <c r="G796" s="62"/>
      <c r="H796" s="62"/>
    </row>
    <row r="797" spans="1:8" ht="17.399999999999999">
      <c r="A797" s="85"/>
      <c r="B797" s="85"/>
      <c r="C797" s="90"/>
      <c r="D797" s="90"/>
      <c r="E797" s="85"/>
      <c r="F797" s="62"/>
      <c r="G797" s="62"/>
      <c r="H797" s="62"/>
    </row>
    <row r="798" spans="1:8" ht="17.399999999999999">
      <c r="A798" s="85"/>
      <c r="B798" s="85"/>
      <c r="C798" s="90"/>
      <c r="D798" s="90"/>
      <c r="E798" s="85"/>
      <c r="F798" s="62"/>
      <c r="G798" s="62"/>
      <c r="H798" s="62"/>
    </row>
    <row r="799" spans="1:8" ht="17.399999999999999">
      <c r="A799" s="85"/>
      <c r="B799" s="85"/>
      <c r="C799" s="90"/>
      <c r="D799" s="90"/>
      <c r="E799" s="85"/>
      <c r="F799" s="62"/>
      <c r="G799" s="62"/>
      <c r="H799" s="62"/>
    </row>
    <row r="800" spans="1:8" ht="17.399999999999999">
      <c r="A800" s="85"/>
      <c r="B800" s="85"/>
      <c r="C800" s="90"/>
      <c r="D800" s="90"/>
      <c r="E800" s="85"/>
      <c r="F800" s="62"/>
      <c r="G800" s="62"/>
      <c r="H800" s="62"/>
    </row>
    <row r="801" spans="1:8" ht="17.399999999999999">
      <c r="A801" s="85"/>
      <c r="B801" s="85"/>
      <c r="C801" s="90"/>
      <c r="D801" s="90"/>
      <c r="E801" s="85"/>
      <c r="F801" s="62"/>
      <c r="G801" s="62"/>
      <c r="H801" s="62"/>
    </row>
    <row r="802" spans="1:8" ht="17.399999999999999">
      <c r="A802" s="85"/>
      <c r="B802" s="85"/>
      <c r="C802" s="90"/>
      <c r="D802" s="90"/>
      <c r="E802" s="85"/>
      <c r="F802" s="62"/>
      <c r="G802" s="62"/>
      <c r="H802" s="62"/>
    </row>
    <row r="803" spans="1:8" ht="17.399999999999999">
      <c r="A803" s="85"/>
      <c r="B803" s="85"/>
      <c r="C803" s="90"/>
      <c r="D803" s="90"/>
      <c r="E803" s="85"/>
      <c r="F803" s="62"/>
      <c r="G803" s="62"/>
      <c r="H803" s="62"/>
    </row>
    <row r="804" spans="1:8" ht="17.399999999999999">
      <c r="A804" s="85"/>
      <c r="B804" s="85"/>
      <c r="C804" s="90"/>
      <c r="D804" s="90"/>
      <c r="E804" s="85"/>
      <c r="F804" s="62"/>
      <c r="G804" s="62"/>
      <c r="H804" s="62"/>
    </row>
    <row r="805" spans="1:8" ht="17.399999999999999">
      <c r="A805" s="85"/>
      <c r="B805" s="85"/>
      <c r="C805" s="90"/>
      <c r="D805" s="90"/>
      <c r="E805" s="85"/>
      <c r="F805" s="62"/>
      <c r="G805" s="62"/>
      <c r="H805" s="62"/>
    </row>
    <row r="806" spans="1:8" ht="17.399999999999999">
      <c r="A806" s="85"/>
      <c r="B806" s="85"/>
      <c r="C806" s="90"/>
      <c r="D806" s="90"/>
      <c r="E806" s="85"/>
      <c r="F806" s="62"/>
      <c r="G806" s="62"/>
      <c r="H806" s="62"/>
    </row>
    <row r="807" spans="1:8" ht="17.399999999999999">
      <c r="A807" s="85"/>
      <c r="B807" s="85"/>
      <c r="C807" s="90"/>
      <c r="D807" s="90"/>
      <c r="E807" s="85"/>
      <c r="F807" s="62"/>
      <c r="G807" s="62"/>
      <c r="H807" s="62"/>
    </row>
    <row r="808" spans="1:8" ht="17.399999999999999">
      <c r="A808" s="85"/>
      <c r="B808" s="85"/>
      <c r="C808" s="90"/>
      <c r="D808" s="90"/>
      <c r="E808" s="85"/>
      <c r="F808" s="62"/>
      <c r="G808" s="62"/>
      <c r="H808" s="62"/>
    </row>
    <row r="809" spans="1:8" ht="17.399999999999999">
      <c r="A809" s="85"/>
      <c r="B809" s="85"/>
      <c r="C809" s="90"/>
      <c r="D809" s="90"/>
      <c r="E809" s="85"/>
      <c r="F809" s="62"/>
      <c r="G809" s="62"/>
      <c r="H809" s="62"/>
    </row>
    <row r="810" spans="1:8" ht="17.399999999999999">
      <c r="A810" s="85"/>
      <c r="B810" s="85"/>
      <c r="C810" s="90"/>
      <c r="D810" s="90"/>
      <c r="E810" s="85"/>
      <c r="F810" s="62"/>
      <c r="G810" s="62"/>
      <c r="H810" s="62"/>
    </row>
    <row r="811" spans="1:8" ht="17.399999999999999">
      <c r="A811" s="85"/>
      <c r="B811" s="85"/>
      <c r="C811" s="90"/>
      <c r="D811" s="90"/>
      <c r="E811" s="85"/>
      <c r="F811" s="62"/>
      <c r="G811" s="62"/>
      <c r="H811" s="62"/>
    </row>
    <row r="812" spans="1:8" ht="17.399999999999999">
      <c r="A812" s="85"/>
      <c r="B812" s="85"/>
      <c r="C812" s="90"/>
      <c r="D812" s="90"/>
      <c r="E812" s="85"/>
      <c r="F812" s="62"/>
      <c r="G812" s="62"/>
      <c r="H812" s="62"/>
    </row>
    <row r="813" spans="1:8" ht="17.399999999999999">
      <c r="A813" s="85"/>
      <c r="B813" s="85"/>
      <c r="C813" s="90"/>
      <c r="D813" s="90"/>
      <c r="E813" s="85"/>
      <c r="F813" s="62"/>
      <c r="G813" s="62"/>
      <c r="H813" s="62"/>
    </row>
    <row r="814" spans="1:8" ht="17.399999999999999">
      <c r="A814" s="85"/>
      <c r="B814" s="85"/>
      <c r="C814" s="90"/>
      <c r="D814" s="90"/>
      <c r="E814" s="85"/>
      <c r="F814" s="62"/>
      <c r="G814" s="62"/>
      <c r="H814" s="62"/>
    </row>
    <row r="815" spans="1:8" ht="17.399999999999999">
      <c r="A815" s="85"/>
      <c r="B815" s="85"/>
      <c r="C815" s="90"/>
      <c r="D815" s="90"/>
      <c r="E815" s="85"/>
      <c r="F815" s="62"/>
      <c r="G815" s="62"/>
      <c r="H815" s="62"/>
    </row>
    <row r="816" spans="1:8" ht="17.399999999999999">
      <c r="A816" s="85"/>
      <c r="B816" s="85"/>
      <c r="C816" s="90"/>
      <c r="D816" s="90"/>
      <c r="E816" s="85"/>
      <c r="F816" s="62"/>
      <c r="G816" s="62"/>
      <c r="H816" s="62"/>
    </row>
    <row r="817" spans="1:8" ht="17.399999999999999">
      <c r="A817" s="85"/>
      <c r="B817" s="85"/>
      <c r="C817" s="90"/>
      <c r="D817" s="90"/>
      <c r="E817" s="85"/>
      <c r="F817" s="62"/>
      <c r="G817" s="62"/>
      <c r="H817" s="62"/>
    </row>
    <row r="818" spans="1:8" ht="17.399999999999999">
      <c r="A818" s="85"/>
      <c r="B818" s="85"/>
      <c r="C818" s="90"/>
      <c r="D818" s="90"/>
      <c r="E818" s="85"/>
      <c r="F818" s="62"/>
      <c r="G818" s="62"/>
      <c r="H818" s="62"/>
    </row>
    <row r="819" spans="1:8" ht="17.399999999999999">
      <c r="A819" s="85"/>
      <c r="B819" s="85"/>
      <c r="C819" s="90"/>
      <c r="D819" s="90"/>
      <c r="E819" s="85"/>
      <c r="F819" s="62"/>
      <c r="G819" s="62"/>
      <c r="H819" s="62"/>
    </row>
    <row r="820" spans="1:8" ht="17.399999999999999">
      <c r="A820" s="85"/>
      <c r="B820" s="85"/>
      <c r="C820" s="90"/>
      <c r="D820" s="90"/>
      <c r="E820" s="85"/>
      <c r="F820" s="62"/>
      <c r="G820" s="62"/>
      <c r="H820" s="62"/>
    </row>
    <row r="821" spans="1:8" ht="17.399999999999999">
      <c r="A821" s="85"/>
      <c r="B821" s="85"/>
      <c r="C821" s="90"/>
      <c r="D821" s="90"/>
      <c r="E821" s="85"/>
      <c r="F821" s="62"/>
      <c r="G821" s="62"/>
      <c r="H821" s="62"/>
    </row>
    <row r="822" spans="1:8" ht="17.399999999999999">
      <c r="A822" s="85"/>
      <c r="B822" s="85"/>
      <c r="C822" s="90"/>
      <c r="D822" s="90"/>
      <c r="E822" s="85"/>
      <c r="F822" s="62"/>
      <c r="G822" s="62"/>
      <c r="H822" s="62"/>
    </row>
    <row r="823" spans="1:8" ht="17.399999999999999">
      <c r="A823" s="85"/>
      <c r="B823" s="85"/>
      <c r="C823" s="90"/>
      <c r="D823" s="90"/>
      <c r="E823" s="85"/>
      <c r="F823" s="62"/>
      <c r="G823" s="62"/>
      <c r="H823" s="62"/>
    </row>
    <row r="824" spans="1:8" ht="17.399999999999999">
      <c r="A824" s="85"/>
      <c r="B824" s="85"/>
      <c r="C824" s="90"/>
      <c r="D824" s="90"/>
      <c r="E824" s="85"/>
      <c r="F824" s="62"/>
      <c r="G824" s="62"/>
      <c r="H824" s="62"/>
    </row>
    <row r="825" spans="1:8" ht="17.399999999999999">
      <c r="A825" s="85"/>
      <c r="B825" s="85"/>
      <c r="C825" s="90"/>
      <c r="D825" s="90"/>
      <c r="E825" s="85"/>
      <c r="F825" s="62"/>
      <c r="G825" s="62"/>
      <c r="H825" s="62"/>
    </row>
    <row r="826" spans="1:8" ht="17.399999999999999">
      <c r="A826" s="85"/>
      <c r="B826" s="85"/>
      <c r="C826" s="90"/>
      <c r="D826" s="90"/>
      <c r="E826" s="85"/>
      <c r="F826" s="62"/>
      <c r="G826" s="62"/>
      <c r="H826" s="62"/>
    </row>
    <row r="827" spans="1:8" ht="17.399999999999999">
      <c r="A827" s="85"/>
      <c r="B827" s="85"/>
      <c r="C827" s="90"/>
      <c r="D827" s="90"/>
      <c r="E827" s="85"/>
      <c r="F827" s="62"/>
      <c r="G827" s="62"/>
      <c r="H827" s="62"/>
    </row>
    <row r="828" spans="1:8" ht="17.399999999999999">
      <c r="A828" s="85"/>
      <c r="B828" s="85"/>
      <c r="C828" s="90"/>
      <c r="D828" s="90"/>
      <c r="E828" s="85"/>
      <c r="F828" s="62"/>
      <c r="G828" s="62"/>
      <c r="H828" s="62"/>
    </row>
    <row r="829" spans="1:8" ht="17.399999999999999">
      <c r="A829" s="85"/>
      <c r="B829" s="85"/>
      <c r="C829" s="90"/>
      <c r="D829" s="90"/>
      <c r="E829" s="85"/>
      <c r="F829" s="62"/>
      <c r="G829" s="62"/>
      <c r="H829" s="62"/>
    </row>
    <row r="830" spans="1:8" ht="17.399999999999999">
      <c r="A830" s="85"/>
      <c r="B830" s="85"/>
      <c r="C830" s="90"/>
      <c r="D830" s="90"/>
      <c r="E830" s="85"/>
      <c r="F830" s="62"/>
      <c r="G830" s="62"/>
      <c r="H830" s="62"/>
    </row>
    <row r="831" spans="1:8" ht="17.399999999999999">
      <c r="A831" s="85"/>
      <c r="B831" s="85"/>
      <c r="C831" s="90"/>
      <c r="D831" s="90"/>
      <c r="E831" s="85"/>
      <c r="F831" s="62"/>
      <c r="G831" s="62"/>
      <c r="H831" s="62"/>
    </row>
    <row r="832" spans="1:8" ht="17.399999999999999">
      <c r="A832" s="85"/>
      <c r="B832" s="85"/>
      <c r="C832" s="90"/>
      <c r="D832" s="90"/>
      <c r="E832" s="85"/>
      <c r="F832" s="62"/>
      <c r="G832" s="62"/>
      <c r="H832" s="62"/>
    </row>
    <row r="833" spans="1:8" ht="17.399999999999999">
      <c r="A833" s="85"/>
      <c r="B833" s="85"/>
      <c r="C833" s="90"/>
      <c r="D833" s="90"/>
      <c r="E833" s="85"/>
      <c r="F833" s="62"/>
      <c r="G833" s="62"/>
      <c r="H833" s="62"/>
    </row>
    <row r="834" spans="1:8" ht="17.399999999999999">
      <c r="A834" s="85"/>
      <c r="B834" s="85"/>
      <c r="C834" s="90"/>
      <c r="D834" s="90"/>
      <c r="E834" s="85"/>
      <c r="F834" s="62"/>
      <c r="G834" s="62"/>
      <c r="H834" s="62"/>
    </row>
    <row r="835" spans="1:8" ht="17.399999999999999">
      <c r="A835" s="85"/>
      <c r="B835" s="85"/>
      <c r="C835" s="90"/>
      <c r="D835" s="90"/>
      <c r="E835" s="85"/>
      <c r="F835" s="62"/>
      <c r="G835" s="62"/>
      <c r="H835" s="62"/>
    </row>
    <row r="836" spans="1:8" ht="17.399999999999999">
      <c r="A836" s="85"/>
      <c r="B836" s="85"/>
      <c r="C836" s="90"/>
      <c r="D836" s="90"/>
      <c r="E836" s="85"/>
      <c r="F836" s="62"/>
      <c r="G836" s="62"/>
      <c r="H836" s="62"/>
    </row>
    <row r="837" spans="1:8" ht="17.399999999999999">
      <c r="A837" s="85"/>
      <c r="B837" s="85"/>
      <c r="C837" s="90"/>
      <c r="D837" s="90"/>
      <c r="E837" s="85"/>
      <c r="F837" s="62"/>
      <c r="G837" s="62"/>
      <c r="H837" s="62"/>
    </row>
    <row r="838" spans="1:8" ht="17.399999999999999">
      <c r="A838" s="85"/>
      <c r="B838" s="85"/>
      <c r="C838" s="90"/>
      <c r="D838" s="90"/>
      <c r="E838" s="85"/>
      <c r="F838" s="62"/>
      <c r="G838" s="62"/>
      <c r="H838" s="62"/>
    </row>
    <row r="839" spans="1:8" ht="17.399999999999999">
      <c r="A839" s="85"/>
      <c r="B839" s="85"/>
      <c r="C839" s="90"/>
      <c r="D839" s="90"/>
      <c r="E839" s="85"/>
      <c r="F839" s="62"/>
      <c r="G839" s="62"/>
      <c r="H839" s="62"/>
    </row>
    <row r="840" spans="1:8" ht="17.399999999999999">
      <c r="A840" s="85"/>
      <c r="B840" s="85"/>
      <c r="C840" s="90"/>
      <c r="D840" s="90"/>
      <c r="E840" s="85"/>
      <c r="F840" s="62"/>
      <c r="G840" s="62"/>
      <c r="H840" s="62"/>
    </row>
    <row r="841" spans="1:8" ht="17.399999999999999">
      <c r="A841" s="85"/>
      <c r="B841" s="85"/>
      <c r="C841" s="90"/>
      <c r="D841" s="90"/>
      <c r="E841" s="85"/>
      <c r="F841" s="62"/>
      <c r="G841" s="62"/>
      <c r="H841" s="62"/>
    </row>
    <row r="842" spans="1:8" ht="17.399999999999999">
      <c r="A842" s="85"/>
      <c r="B842" s="85"/>
      <c r="C842" s="90"/>
      <c r="D842" s="90"/>
      <c r="E842" s="85"/>
      <c r="F842" s="62"/>
      <c r="G842" s="62"/>
      <c r="H842" s="62"/>
    </row>
    <row r="843" spans="1:8" ht="17.399999999999999">
      <c r="A843" s="85"/>
      <c r="B843" s="85"/>
      <c r="C843" s="90"/>
      <c r="D843" s="90"/>
      <c r="E843" s="85"/>
      <c r="F843" s="62"/>
      <c r="G843" s="62"/>
      <c r="H843" s="62"/>
    </row>
    <row r="844" spans="1:8" ht="17.399999999999999">
      <c r="A844" s="85"/>
      <c r="B844" s="85"/>
      <c r="C844" s="90"/>
      <c r="D844" s="90"/>
      <c r="E844" s="85"/>
      <c r="F844" s="62"/>
      <c r="G844" s="62"/>
      <c r="H844" s="62"/>
    </row>
    <row r="845" spans="1:8" ht="17.399999999999999">
      <c r="A845" s="85"/>
      <c r="B845" s="85"/>
      <c r="C845" s="90"/>
      <c r="D845" s="90"/>
      <c r="E845" s="85"/>
      <c r="F845" s="62"/>
      <c r="G845" s="62"/>
      <c r="H845" s="62"/>
    </row>
    <row r="846" spans="1:8" ht="17.399999999999999">
      <c r="A846" s="85"/>
      <c r="B846" s="85"/>
      <c r="C846" s="90"/>
      <c r="D846" s="90"/>
      <c r="E846" s="85"/>
      <c r="F846" s="62"/>
      <c r="G846" s="62"/>
      <c r="H846" s="62"/>
    </row>
    <row r="847" spans="1:8" ht="17.399999999999999">
      <c r="A847" s="85"/>
      <c r="B847" s="85"/>
      <c r="C847" s="90"/>
      <c r="D847" s="90"/>
      <c r="E847" s="85"/>
      <c r="F847" s="62"/>
      <c r="G847" s="62"/>
      <c r="H847" s="62"/>
    </row>
    <row r="848" spans="1:8" ht="17.399999999999999">
      <c r="A848" s="85"/>
      <c r="B848" s="85"/>
      <c r="C848" s="90"/>
      <c r="D848" s="90"/>
      <c r="E848" s="85"/>
      <c r="F848" s="62"/>
      <c r="G848" s="62"/>
      <c r="H848" s="62"/>
    </row>
    <row r="849" spans="1:8" ht="17.399999999999999">
      <c r="A849" s="85"/>
      <c r="B849" s="85"/>
      <c r="C849" s="90"/>
      <c r="D849" s="90"/>
      <c r="E849" s="85"/>
      <c r="F849" s="62"/>
      <c r="G849" s="62"/>
      <c r="H849" s="62"/>
    </row>
    <row r="850" spans="1:8" ht="17.399999999999999">
      <c r="A850" s="85"/>
      <c r="B850" s="85"/>
      <c r="C850" s="90"/>
      <c r="D850" s="90"/>
      <c r="E850" s="85"/>
      <c r="F850" s="62"/>
      <c r="G850" s="62"/>
      <c r="H850" s="62"/>
    </row>
    <row r="851" spans="1:8" ht="17.399999999999999">
      <c r="A851" s="85"/>
      <c r="B851" s="85"/>
      <c r="C851" s="90"/>
      <c r="D851" s="90"/>
      <c r="E851" s="85"/>
      <c r="F851" s="62"/>
      <c r="G851" s="62"/>
      <c r="H851" s="62"/>
    </row>
    <row r="852" spans="1:8" ht="17.399999999999999">
      <c r="A852" s="85"/>
      <c r="B852" s="85"/>
      <c r="C852" s="90"/>
      <c r="D852" s="90"/>
      <c r="E852" s="85"/>
      <c r="F852" s="62"/>
      <c r="G852" s="62"/>
      <c r="H852" s="62"/>
    </row>
    <row r="853" spans="1:8" ht="17.399999999999999">
      <c r="A853" s="85"/>
      <c r="B853" s="85"/>
      <c r="C853" s="90"/>
      <c r="D853" s="90"/>
      <c r="E853" s="85"/>
      <c r="F853" s="62"/>
      <c r="G853" s="62"/>
      <c r="H853" s="62"/>
    </row>
    <row r="854" spans="1:8" ht="17.399999999999999">
      <c r="A854" s="85"/>
      <c r="B854" s="85"/>
      <c r="C854" s="90"/>
      <c r="D854" s="90"/>
      <c r="E854" s="85"/>
      <c r="F854" s="62"/>
      <c r="G854" s="62"/>
      <c r="H854" s="62"/>
    </row>
    <row r="855" spans="1:8" ht="17.399999999999999">
      <c r="A855" s="85"/>
      <c r="B855" s="85"/>
      <c r="C855" s="90"/>
      <c r="D855" s="90"/>
      <c r="E855" s="85"/>
      <c r="F855" s="62"/>
      <c r="G855" s="62"/>
      <c r="H855" s="62"/>
    </row>
    <row r="856" spans="1:8" ht="17.399999999999999">
      <c r="A856" s="85"/>
      <c r="B856" s="85"/>
      <c r="C856" s="90"/>
      <c r="D856" s="90"/>
      <c r="E856" s="85"/>
      <c r="F856" s="62"/>
      <c r="G856" s="62"/>
      <c r="H856" s="62"/>
    </row>
    <row r="857" spans="1:8" ht="17.399999999999999">
      <c r="A857" s="85"/>
      <c r="B857" s="85"/>
      <c r="C857" s="90"/>
      <c r="D857" s="90"/>
      <c r="E857" s="85"/>
      <c r="F857" s="62"/>
      <c r="G857" s="62"/>
      <c r="H857" s="62"/>
    </row>
    <row r="858" spans="1:8" ht="17.399999999999999">
      <c r="A858" s="85"/>
      <c r="B858" s="85"/>
      <c r="C858" s="90"/>
      <c r="D858" s="90"/>
      <c r="E858" s="85"/>
      <c r="F858" s="62"/>
      <c r="G858" s="62"/>
      <c r="H858" s="62"/>
    </row>
    <row r="859" spans="1:8" ht="17.399999999999999">
      <c r="A859" s="85"/>
      <c r="B859" s="85"/>
      <c r="C859" s="90"/>
      <c r="D859" s="90"/>
      <c r="E859" s="85"/>
      <c r="F859" s="62"/>
      <c r="G859" s="62"/>
      <c r="H859" s="62"/>
    </row>
    <row r="860" spans="1:8" ht="17.399999999999999">
      <c r="A860" s="85"/>
      <c r="B860" s="85"/>
      <c r="C860" s="90"/>
      <c r="D860" s="90"/>
      <c r="E860" s="85"/>
      <c r="F860" s="62"/>
      <c r="G860" s="62"/>
      <c r="H860" s="62"/>
    </row>
    <row r="861" spans="1:8" ht="17.399999999999999">
      <c r="A861" s="85"/>
      <c r="B861" s="85"/>
      <c r="C861" s="90"/>
      <c r="D861" s="90"/>
      <c r="E861" s="85"/>
      <c r="F861" s="62"/>
      <c r="G861" s="62"/>
      <c r="H861" s="62"/>
    </row>
    <row r="862" spans="1:8" ht="17.399999999999999">
      <c r="A862" s="85"/>
      <c r="B862" s="85"/>
      <c r="C862" s="90"/>
      <c r="D862" s="90"/>
      <c r="E862" s="85"/>
      <c r="F862" s="62"/>
      <c r="G862" s="62"/>
      <c r="H862" s="62"/>
    </row>
    <row r="863" spans="1:8" ht="17.399999999999999">
      <c r="A863" s="85"/>
      <c r="B863" s="85"/>
      <c r="C863" s="90"/>
      <c r="D863" s="90"/>
      <c r="E863" s="85"/>
      <c r="F863" s="62"/>
      <c r="G863" s="62"/>
      <c r="H863" s="62"/>
    </row>
    <row r="864" spans="1:8" ht="17.399999999999999">
      <c r="A864" s="85"/>
      <c r="B864" s="85"/>
      <c r="C864" s="90"/>
      <c r="D864" s="90"/>
      <c r="E864" s="85"/>
      <c r="F864" s="62"/>
      <c r="G864" s="62"/>
      <c r="H864" s="62"/>
    </row>
    <row r="865" spans="1:8" ht="17.399999999999999">
      <c r="A865" s="85"/>
      <c r="B865" s="85"/>
      <c r="C865" s="90"/>
      <c r="D865" s="90"/>
      <c r="E865" s="85"/>
      <c r="F865" s="62"/>
      <c r="G865" s="62"/>
      <c r="H865" s="62"/>
    </row>
    <row r="866" spans="1:8" ht="17.399999999999999">
      <c r="A866" s="85"/>
      <c r="B866" s="85"/>
      <c r="C866" s="90"/>
      <c r="D866" s="90"/>
      <c r="E866" s="85"/>
      <c r="F866" s="62"/>
      <c r="G866" s="62"/>
      <c r="H866" s="62"/>
    </row>
    <row r="867" spans="1:8" ht="17.399999999999999">
      <c r="A867" s="85"/>
      <c r="B867" s="85"/>
      <c r="C867" s="90"/>
      <c r="D867" s="90"/>
      <c r="E867" s="85"/>
      <c r="F867" s="62"/>
      <c r="G867" s="62"/>
      <c r="H867" s="62"/>
    </row>
    <row r="868" spans="1:8" ht="17.399999999999999">
      <c r="A868" s="85"/>
      <c r="B868" s="85"/>
      <c r="C868" s="90"/>
      <c r="D868" s="90"/>
      <c r="E868" s="85"/>
      <c r="F868" s="62"/>
      <c r="G868" s="62"/>
      <c r="H868" s="62"/>
    </row>
    <row r="869" spans="1:8" ht="17.399999999999999">
      <c r="A869" s="85"/>
      <c r="B869" s="85"/>
      <c r="C869" s="90"/>
      <c r="D869" s="90"/>
      <c r="E869" s="85"/>
      <c r="F869" s="62"/>
      <c r="G869" s="62"/>
      <c r="H869" s="62"/>
    </row>
    <row r="870" spans="1:8" ht="17.399999999999999">
      <c r="A870" s="85"/>
      <c r="B870" s="85"/>
      <c r="C870" s="90"/>
      <c r="D870" s="90"/>
      <c r="E870" s="85"/>
      <c r="F870" s="62"/>
      <c r="G870" s="62"/>
      <c r="H870" s="62"/>
    </row>
    <row r="871" spans="1:8" ht="17.399999999999999">
      <c r="A871" s="85"/>
      <c r="B871" s="85"/>
      <c r="C871" s="90"/>
      <c r="D871" s="90"/>
      <c r="E871" s="85"/>
      <c r="F871" s="62"/>
      <c r="G871" s="62"/>
      <c r="H871" s="62"/>
    </row>
    <row r="872" spans="1:8" ht="17.399999999999999">
      <c r="A872" s="85"/>
      <c r="B872" s="85"/>
      <c r="C872" s="90"/>
      <c r="D872" s="90"/>
      <c r="E872" s="85"/>
      <c r="F872" s="62"/>
      <c r="G872" s="62"/>
      <c r="H872" s="62"/>
    </row>
    <row r="873" spans="1:8" ht="17.399999999999999">
      <c r="A873" s="85"/>
      <c r="B873" s="85"/>
      <c r="C873" s="90"/>
      <c r="D873" s="90"/>
      <c r="E873" s="85"/>
      <c r="F873" s="62"/>
      <c r="G873" s="62"/>
      <c r="H873" s="62"/>
    </row>
    <row r="874" spans="1:8" ht="17.399999999999999">
      <c r="A874" s="85"/>
      <c r="B874" s="85"/>
      <c r="C874" s="90"/>
      <c r="D874" s="90"/>
      <c r="E874" s="85"/>
      <c r="F874" s="62"/>
      <c r="G874" s="62"/>
      <c r="H874" s="62"/>
    </row>
    <row r="875" spans="1:8" ht="17.399999999999999">
      <c r="A875" s="85"/>
      <c r="B875" s="85"/>
      <c r="C875" s="90"/>
      <c r="D875" s="90"/>
      <c r="E875" s="85"/>
      <c r="F875" s="62"/>
      <c r="G875" s="62"/>
      <c r="H875" s="62"/>
    </row>
    <row r="876" spans="1:8" ht="17.399999999999999">
      <c r="A876" s="85"/>
      <c r="B876" s="85"/>
      <c r="C876" s="90"/>
      <c r="D876" s="90"/>
      <c r="E876" s="85"/>
      <c r="F876" s="62"/>
      <c r="G876" s="62"/>
      <c r="H876" s="62"/>
    </row>
    <row r="877" spans="1:8" ht="17.399999999999999">
      <c r="A877" s="85"/>
      <c r="B877" s="85"/>
      <c r="C877" s="90"/>
      <c r="D877" s="90"/>
      <c r="E877" s="85"/>
      <c r="F877" s="62"/>
      <c r="G877" s="62"/>
      <c r="H877" s="62"/>
    </row>
    <row r="878" spans="1:8" ht="17.399999999999999">
      <c r="A878" s="85"/>
      <c r="B878" s="85"/>
      <c r="C878" s="90"/>
      <c r="D878" s="90"/>
      <c r="E878" s="85"/>
      <c r="F878" s="62"/>
      <c r="G878" s="62"/>
      <c r="H878" s="62"/>
    </row>
    <row r="879" spans="1:8" ht="17.399999999999999">
      <c r="A879" s="85"/>
      <c r="B879" s="85"/>
      <c r="C879" s="90"/>
      <c r="D879" s="90"/>
      <c r="E879" s="85"/>
      <c r="F879" s="62"/>
      <c r="G879" s="62"/>
      <c r="H879" s="62"/>
    </row>
    <row r="880" spans="1:8" ht="17.399999999999999">
      <c r="A880" s="85"/>
      <c r="B880" s="85"/>
      <c r="C880" s="90"/>
      <c r="D880" s="90"/>
      <c r="E880" s="85"/>
      <c r="F880" s="62"/>
      <c r="G880" s="62"/>
      <c r="H880" s="62"/>
    </row>
    <row r="881" spans="1:8" ht="17.399999999999999">
      <c r="A881" s="85"/>
      <c r="B881" s="85"/>
      <c r="C881" s="90"/>
      <c r="D881" s="90"/>
      <c r="E881" s="85"/>
      <c r="F881" s="62"/>
      <c r="G881" s="62"/>
      <c r="H881" s="62"/>
    </row>
    <row r="882" spans="1:8" ht="17.399999999999999">
      <c r="A882" s="85"/>
      <c r="B882" s="85"/>
      <c r="C882" s="90"/>
      <c r="D882" s="90"/>
      <c r="E882" s="85"/>
      <c r="F882" s="62"/>
      <c r="G882" s="62"/>
      <c r="H882" s="62"/>
    </row>
    <row r="883" spans="1:8" ht="17.399999999999999">
      <c r="A883" s="85"/>
      <c r="B883" s="85"/>
      <c r="C883" s="90"/>
      <c r="D883" s="90"/>
      <c r="E883" s="85"/>
      <c r="F883" s="62"/>
      <c r="G883" s="62"/>
      <c r="H883" s="62"/>
    </row>
    <row r="884" spans="1:8" ht="17.399999999999999">
      <c r="A884" s="85"/>
      <c r="B884" s="85"/>
      <c r="C884" s="90"/>
      <c r="D884" s="90"/>
      <c r="E884" s="85"/>
      <c r="F884" s="62"/>
      <c r="G884" s="62"/>
      <c r="H884" s="62"/>
    </row>
    <row r="885" spans="1:8" ht="17.399999999999999">
      <c r="A885" s="85"/>
      <c r="B885" s="85"/>
      <c r="C885" s="90"/>
      <c r="D885" s="90"/>
      <c r="E885" s="85"/>
      <c r="F885" s="62"/>
      <c r="G885" s="62"/>
      <c r="H885" s="62"/>
    </row>
    <row r="886" spans="1:8" ht="17.399999999999999">
      <c r="A886" s="85"/>
      <c r="B886" s="85"/>
      <c r="C886" s="90"/>
      <c r="D886" s="90"/>
      <c r="E886" s="85"/>
      <c r="F886" s="62"/>
      <c r="G886" s="62"/>
      <c r="H886" s="62"/>
    </row>
    <row r="887" spans="1:8" ht="17.399999999999999">
      <c r="A887" s="85"/>
      <c r="B887" s="85"/>
      <c r="C887" s="90"/>
      <c r="D887" s="90"/>
      <c r="E887" s="85"/>
      <c r="F887" s="62"/>
      <c r="G887" s="62"/>
      <c r="H887" s="62"/>
    </row>
    <row r="888" spans="1:8" ht="17.399999999999999">
      <c r="A888" s="85"/>
      <c r="B888" s="85"/>
      <c r="C888" s="90"/>
      <c r="D888" s="90"/>
      <c r="E888" s="85"/>
      <c r="F888" s="62"/>
      <c r="G888" s="62"/>
      <c r="H888" s="62"/>
    </row>
    <row r="889" spans="1:8" ht="17.399999999999999">
      <c r="A889" s="85"/>
      <c r="B889" s="85"/>
      <c r="C889" s="90"/>
      <c r="D889" s="90"/>
      <c r="E889" s="85"/>
      <c r="F889" s="62"/>
      <c r="G889" s="62"/>
      <c r="H889" s="62"/>
    </row>
    <row r="890" spans="1:8" ht="17.399999999999999">
      <c r="A890" s="85"/>
      <c r="B890" s="85"/>
      <c r="C890" s="90"/>
      <c r="D890" s="90"/>
      <c r="E890" s="85"/>
      <c r="F890" s="62"/>
      <c r="G890" s="62"/>
      <c r="H890" s="62"/>
    </row>
    <row r="891" spans="1:8" ht="17.399999999999999">
      <c r="A891" s="85"/>
      <c r="B891" s="85"/>
      <c r="C891" s="90"/>
      <c r="D891" s="90"/>
      <c r="E891" s="85"/>
      <c r="F891" s="62"/>
      <c r="G891" s="62"/>
      <c r="H891" s="62"/>
    </row>
    <row r="892" spans="1:8" ht="17.399999999999999">
      <c r="A892" s="85"/>
      <c r="B892" s="85"/>
      <c r="C892" s="90"/>
      <c r="D892" s="90"/>
      <c r="E892" s="85"/>
      <c r="F892" s="62"/>
      <c r="G892" s="62"/>
      <c r="H892" s="62"/>
    </row>
    <row r="893" spans="1:8" ht="17.399999999999999">
      <c r="A893" s="85"/>
      <c r="B893" s="85"/>
      <c r="C893" s="90"/>
      <c r="D893" s="90"/>
      <c r="E893" s="85"/>
      <c r="F893" s="62"/>
      <c r="G893" s="62"/>
      <c r="H893" s="62"/>
    </row>
    <row r="894" spans="1:8" ht="17.399999999999999">
      <c r="A894" s="85"/>
      <c r="B894" s="85"/>
      <c r="C894" s="90"/>
      <c r="D894" s="90"/>
      <c r="E894" s="85"/>
      <c r="F894" s="62"/>
      <c r="G894" s="62"/>
      <c r="H894" s="62"/>
    </row>
    <row r="895" spans="1:8" ht="17.399999999999999">
      <c r="A895" s="85"/>
      <c r="B895" s="85"/>
      <c r="C895" s="90"/>
      <c r="D895" s="90"/>
      <c r="E895" s="85"/>
      <c r="F895" s="62"/>
      <c r="G895" s="62"/>
      <c r="H895" s="62"/>
    </row>
    <row r="896" spans="1:8" ht="17.399999999999999">
      <c r="A896" s="85"/>
      <c r="B896" s="85"/>
      <c r="C896" s="90"/>
      <c r="D896" s="90"/>
      <c r="E896" s="85"/>
      <c r="F896" s="62"/>
      <c r="G896" s="62"/>
      <c r="H896" s="62"/>
    </row>
    <row r="897" spans="1:8" ht="17.399999999999999">
      <c r="A897" s="85"/>
      <c r="B897" s="85"/>
      <c r="C897" s="90"/>
      <c r="D897" s="90"/>
      <c r="E897" s="85"/>
      <c r="F897" s="62"/>
      <c r="G897" s="62"/>
      <c r="H897" s="62"/>
    </row>
    <row r="898" spans="1:8" ht="17.399999999999999">
      <c r="A898" s="85"/>
      <c r="B898" s="85"/>
      <c r="C898" s="90"/>
      <c r="D898" s="90"/>
      <c r="E898" s="85"/>
      <c r="F898" s="62"/>
      <c r="G898" s="62"/>
      <c r="H898" s="62"/>
    </row>
    <row r="899" spans="1:8" ht="17.399999999999999">
      <c r="A899" s="85"/>
      <c r="B899" s="85"/>
      <c r="C899" s="90"/>
      <c r="D899" s="90"/>
      <c r="E899" s="85"/>
      <c r="F899" s="62"/>
      <c r="G899" s="62"/>
      <c r="H899" s="62"/>
    </row>
    <row r="900" spans="1:8" ht="17.399999999999999">
      <c r="A900" s="85"/>
      <c r="B900" s="85"/>
      <c r="C900" s="90"/>
      <c r="D900" s="90"/>
      <c r="E900" s="85"/>
      <c r="F900" s="62"/>
      <c r="G900" s="62"/>
      <c r="H900" s="62"/>
    </row>
    <row r="901" spans="1:8" ht="17.399999999999999">
      <c r="A901" s="85"/>
      <c r="B901" s="85"/>
      <c r="C901" s="90"/>
      <c r="D901" s="90"/>
      <c r="E901" s="85"/>
      <c r="F901" s="62"/>
      <c r="G901" s="62"/>
      <c r="H901" s="62"/>
    </row>
    <row r="902" spans="1:8" ht="17.399999999999999">
      <c r="A902" s="85"/>
      <c r="B902" s="85"/>
      <c r="C902" s="90"/>
      <c r="D902" s="90"/>
      <c r="E902" s="85"/>
      <c r="F902" s="62"/>
      <c r="G902" s="62"/>
      <c r="H902" s="62"/>
    </row>
    <row r="903" spans="1:8" ht="17.399999999999999">
      <c r="A903" s="85"/>
      <c r="B903" s="85"/>
      <c r="C903" s="90"/>
      <c r="D903" s="90"/>
      <c r="E903" s="85"/>
      <c r="F903" s="62"/>
      <c r="G903" s="62"/>
      <c r="H903" s="62"/>
    </row>
    <row r="904" spans="1:8" ht="17.399999999999999">
      <c r="A904" s="85"/>
      <c r="B904" s="85"/>
      <c r="C904" s="90"/>
      <c r="D904" s="90"/>
      <c r="E904" s="85"/>
      <c r="F904" s="62"/>
      <c r="G904" s="62"/>
      <c r="H904" s="62"/>
    </row>
    <row r="905" spans="1:8" ht="17.399999999999999">
      <c r="A905" s="85"/>
      <c r="B905" s="85"/>
      <c r="C905" s="90"/>
      <c r="D905" s="90"/>
      <c r="E905" s="85"/>
      <c r="F905" s="62"/>
      <c r="G905" s="62"/>
      <c r="H905" s="62"/>
    </row>
    <row r="906" spans="1:8" ht="17.399999999999999">
      <c r="A906" s="85"/>
      <c r="B906" s="85"/>
      <c r="C906" s="90"/>
      <c r="D906" s="90"/>
      <c r="E906" s="85"/>
      <c r="F906" s="62"/>
      <c r="G906" s="62"/>
      <c r="H906" s="62"/>
    </row>
    <row r="907" spans="1:8" ht="17.399999999999999">
      <c r="A907" s="85"/>
      <c r="B907" s="85"/>
      <c r="C907" s="90"/>
      <c r="D907" s="90"/>
      <c r="E907" s="85"/>
      <c r="F907" s="62"/>
      <c r="G907" s="62"/>
      <c r="H907" s="62"/>
    </row>
    <row r="908" spans="1:8" ht="17.399999999999999">
      <c r="A908" s="85"/>
      <c r="B908" s="85"/>
      <c r="C908" s="90"/>
      <c r="D908" s="90"/>
      <c r="E908" s="85"/>
      <c r="F908" s="62"/>
      <c r="G908" s="62"/>
      <c r="H908" s="62"/>
    </row>
    <row r="909" spans="1:8" ht="17.399999999999999">
      <c r="A909" s="85"/>
      <c r="B909" s="85"/>
      <c r="C909" s="90"/>
      <c r="D909" s="90"/>
      <c r="E909" s="85"/>
      <c r="F909" s="62"/>
      <c r="G909" s="62"/>
      <c r="H909" s="62"/>
    </row>
    <row r="910" spans="1:8" ht="17.399999999999999">
      <c r="A910" s="85"/>
      <c r="B910" s="85"/>
      <c r="C910" s="90"/>
      <c r="D910" s="90"/>
      <c r="E910" s="85"/>
      <c r="F910" s="62"/>
      <c r="G910" s="62"/>
      <c r="H910" s="62"/>
    </row>
    <row r="911" spans="1:8" ht="17.399999999999999">
      <c r="A911" s="85"/>
      <c r="B911" s="85"/>
      <c r="C911" s="90"/>
      <c r="D911" s="90"/>
      <c r="E911" s="85"/>
      <c r="F911" s="62"/>
      <c r="G911" s="62"/>
      <c r="H911" s="62"/>
    </row>
    <row r="912" spans="1:8" ht="17.399999999999999">
      <c r="A912" s="85"/>
      <c r="B912" s="85"/>
      <c r="C912" s="90"/>
      <c r="D912" s="90"/>
      <c r="E912" s="85"/>
      <c r="F912" s="62"/>
      <c r="G912" s="62"/>
      <c r="H912" s="62"/>
    </row>
    <row r="913" spans="1:8" ht="17.399999999999999">
      <c r="A913" s="85"/>
      <c r="B913" s="85"/>
      <c r="C913" s="90"/>
      <c r="D913" s="90"/>
      <c r="E913" s="85"/>
      <c r="F913" s="62"/>
      <c r="G913" s="62"/>
      <c r="H913" s="62"/>
    </row>
    <row r="914" spans="1:8" ht="17.399999999999999">
      <c r="A914" s="85"/>
      <c r="B914" s="85"/>
      <c r="C914" s="90"/>
      <c r="D914" s="90"/>
      <c r="E914" s="85"/>
      <c r="F914" s="62"/>
      <c r="G914" s="62"/>
      <c r="H914" s="62"/>
    </row>
    <row r="915" spans="1:8" ht="17.399999999999999">
      <c r="A915" s="85"/>
      <c r="B915" s="85"/>
      <c r="C915" s="90"/>
      <c r="D915" s="90"/>
      <c r="E915" s="85"/>
      <c r="F915" s="62"/>
      <c r="G915" s="62"/>
      <c r="H915" s="62"/>
    </row>
    <row r="916" spans="1:8" ht="17.399999999999999">
      <c r="A916" s="85"/>
      <c r="B916" s="85"/>
      <c r="C916" s="90"/>
      <c r="D916" s="90"/>
      <c r="E916" s="85"/>
      <c r="F916" s="62"/>
      <c r="G916" s="62"/>
      <c r="H916" s="62"/>
    </row>
    <row r="917" spans="1:8" ht="17.399999999999999">
      <c r="A917" s="85"/>
      <c r="B917" s="85"/>
      <c r="C917" s="90"/>
      <c r="D917" s="90"/>
      <c r="E917" s="85"/>
      <c r="F917" s="62"/>
      <c r="G917" s="62"/>
      <c r="H917" s="62"/>
    </row>
    <row r="918" spans="1:8" ht="17.399999999999999">
      <c r="A918" s="85"/>
      <c r="B918" s="85"/>
      <c r="C918" s="90"/>
      <c r="D918" s="90"/>
      <c r="E918" s="85"/>
      <c r="F918" s="62"/>
      <c r="G918" s="62"/>
      <c r="H918" s="62"/>
    </row>
    <row r="919" spans="1:8" ht="17.399999999999999">
      <c r="A919" s="85"/>
      <c r="B919" s="85"/>
      <c r="C919" s="90"/>
      <c r="D919" s="90"/>
      <c r="E919" s="85"/>
      <c r="F919" s="62"/>
      <c r="G919" s="62"/>
      <c r="H919" s="62"/>
    </row>
    <row r="920" spans="1:8" ht="17.399999999999999">
      <c r="A920" s="85"/>
      <c r="B920" s="85"/>
      <c r="C920" s="90"/>
      <c r="D920" s="90"/>
      <c r="E920" s="85"/>
      <c r="F920" s="62"/>
      <c r="G920" s="62"/>
      <c r="H920" s="62"/>
    </row>
    <row r="921" spans="1:8" ht="17.399999999999999">
      <c r="A921" s="85"/>
      <c r="B921" s="85"/>
      <c r="C921" s="90"/>
      <c r="D921" s="90"/>
      <c r="E921" s="85"/>
      <c r="F921" s="62"/>
      <c r="G921" s="62"/>
      <c r="H921" s="62"/>
    </row>
    <row r="922" spans="1:8" ht="17.399999999999999">
      <c r="A922" s="85"/>
      <c r="B922" s="85"/>
      <c r="C922" s="90"/>
      <c r="D922" s="90"/>
      <c r="E922" s="85"/>
      <c r="F922" s="62"/>
      <c r="G922" s="62"/>
      <c r="H922" s="62"/>
    </row>
    <row r="923" spans="1:8" ht="17.399999999999999">
      <c r="A923" s="85"/>
      <c r="B923" s="85"/>
      <c r="C923" s="90"/>
      <c r="D923" s="90"/>
      <c r="E923" s="85"/>
      <c r="F923" s="62"/>
      <c r="G923" s="62"/>
      <c r="H923" s="62"/>
    </row>
    <row r="924" spans="1:8" ht="17.399999999999999">
      <c r="A924" s="85"/>
      <c r="B924" s="85"/>
      <c r="C924" s="90"/>
      <c r="D924" s="90"/>
      <c r="E924" s="85"/>
      <c r="F924" s="62"/>
      <c r="G924" s="62"/>
      <c r="H924" s="62"/>
    </row>
    <row r="925" spans="1:8" ht="17.399999999999999">
      <c r="A925" s="85"/>
      <c r="B925" s="85"/>
      <c r="C925" s="90"/>
      <c r="D925" s="90"/>
      <c r="E925" s="85"/>
      <c r="F925" s="62"/>
      <c r="G925" s="62"/>
      <c r="H925" s="62"/>
    </row>
    <row r="926" spans="1:8" ht="17.399999999999999">
      <c r="A926" s="85"/>
      <c r="B926" s="85"/>
      <c r="C926" s="90"/>
      <c r="D926" s="90"/>
      <c r="E926" s="85"/>
      <c r="F926" s="62"/>
      <c r="G926" s="62"/>
      <c r="H926" s="62"/>
    </row>
    <row r="927" spans="1:8" ht="17.399999999999999">
      <c r="A927" s="85"/>
      <c r="B927" s="85"/>
      <c r="C927" s="90"/>
      <c r="D927" s="90"/>
      <c r="E927" s="85"/>
      <c r="F927" s="62"/>
      <c r="G927" s="62"/>
      <c r="H927" s="62"/>
    </row>
    <row r="928" spans="1:8" ht="17.399999999999999">
      <c r="A928" s="85"/>
      <c r="B928" s="85"/>
      <c r="C928" s="90"/>
      <c r="D928" s="90"/>
      <c r="E928" s="85"/>
      <c r="F928" s="62"/>
      <c r="G928" s="62"/>
      <c r="H928" s="62"/>
    </row>
    <row r="929" spans="1:8" ht="17.399999999999999">
      <c r="A929" s="85"/>
      <c r="B929" s="85"/>
      <c r="C929" s="90"/>
      <c r="D929" s="90"/>
      <c r="E929" s="85"/>
      <c r="F929" s="62"/>
      <c r="G929" s="62"/>
      <c r="H929" s="62"/>
    </row>
    <row r="930" spans="1:8" ht="17.399999999999999">
      <c r="A930" s="85"/>
      <c r="B930" s="85"/>
      <c r="C930" s="90"/>
      <c r="D930" s="90"/>
      <c r="E930" s="85"/>
      <c r="F930" s="62"/>
      <c r="G930" s="62"/>
      <c r="H930" s="62"/>
    </row>
    <row r="931" spans="1:8" ht="17.399999999999999">
      <c r="A931" s="85"/>
      <c r="B931" s="85"/>
      <c r="C931" s="90"/>
      <c r="D931" s="90"/>
      <c r="E931" s="85"/>
      <c r="F931" s="62"/>
      <c r="G931" s="62"/>
      <c r="H931" s="62"/>
    </row>
    <row r="932" spans="1:8" ht="17.399999999999999">
      <c r="A932" s="85"/>
      <c r="B932" s="85"/>
      <c r="C932" s="90"/>
      <c r="D932" s="90"/>
      <c r="E932" s="85"/>
      <c r="F932" s="62"/>
      <c r="G932" s="62"/>
      <c r="H932" s="62"/>
    </row>
    <row r="933" spans="1:8" ht="17.399999999999999">
      <c r="A933" s="85"/>
      <c r="B933" s="85"/>
      <c r="C933" s="90"/>
      <c r="D933" s="90"/>
      <c r="E933" s="85"/>
      <c r="F933" s="62"/>
      <c r="G933" s="62"/>
      <c r="H933" s="62"/>
    </row>
    <row r="934" spans="1:8" ht="17.399999999999999">
      <c r="A934" s="85"/>
      <c r="B934" s="85"/>
      <c r="C934" s="90"/>
      <c r="D934" s="90"/>
      <c r="E934" s="85"/>
      <c r="F934" s="62"/>
      <c r="G934" s="62"/>
      <c r="H934" s="62"/>
    </row>
    <row r="935" spans="1:8" ht="17.399999999999999">
      <c r="A935" s="85"/>
      <c r="B935" s="85"/>
      <c r="C935" s="90"/>
      <c r="D935" s="90"/>
      <c r="E935" s="85"/>
      <c r="F935" s="62"/>
      <c r="G935" s="62"/>
      <c r="H935" s="62"/>
    </row>
    <row r="936" spans="1:8" ht="17.399999999999999">
      <c r="A936" s="85"/>
      <c r="B936" s="85"/>
      <c r="C936" s="90"/>
      <c r="D936" s="90"/>
      <c r="E936" s="85"/>
      <c r="F936" s="62"/>
      <c r="G936" s="62"/>
      <c r="H936" s="62"/>
    </row>
    <row r="937" spans="1:8" ht="17.399999999999999">
      <c r="A937" s="85"/>
      <c r="B937" s="85"/>
      <c r="C937" s="90"/>
      <c r="D937" s="90"/>
      <c r="E937" s="85"/>
      <c r="F937" s="62"/>
      <c r="G937" s="62"/>
      <c r="H937" s="62"/>
    </row>
    <row r="938" spans="1:8" ht="17.399999999999999">
      <c r="A938" s="85"/>
      <c r="B938" s="85"/>
      <c r="C938" s="90"/>
      <c r="D938" s="90"/>
      <c r="E938" s="85"/>
      <c r="F938" s="62"/>
      <c r="G938" s="62"/>
      <c r="H938" s="62"/>
    </row>
    <row r="939" spans="1:8" ht="17.399999999999999">
      <c r="A939" s="85"/>
      <c r="B939" s="85"/>
      <c r="C939" s="90"/>
      <c r="D939" s="90"/>
      <c r="E939" s="85"/>
      <c r="F939" s="62"/>
      <c r="G939" s="62"/>
      <c r="H939" s="62"/>
    </row>
    <row r="940" spans="1:8" ht="17.399999999999999">
      <c r="A940" s="85"/>
      <c r="B940" s="85"/>
      <c r="C940" s="90"/>
      <c r="D940" s="90"/>
      <c r="E940" s="85"/>
      <c r="F940" s="62"/>
      <c r="G940" s="62"/>
      <c r="H940" s="62"/>
    </row>
    <row r="941" spans="1:8" ht="17.399999999999999">
      <c r="A941" s="85"/>
      <c r="B941" s="85"/>
      <c r="C941" s="90"/>
      <c r="D941" s="90"/>
      <c r="E941" s="85"/>
      <c r="F941" s="62"/>
      <c r="G941" s="62"/>
      <c r="H941" s="62"/>
    </row>
    <row r="942" spans="1:8" ht="17.399999999999999">
      <c r="A942" s="85"/>
      <c r="B942" s="85"/>
      <c r="C942" s="90"/>
      <c r="D942" s="90"/>
      <c r="E942" s="85"/>
      <c r="F942" s="62"/>
      <c r="G942" s="62"/>
      <c r="H942" s="62"/>
    </row>
    <row r="943" spans="1:8" ht="17.399999999999999">
      <c r="A943" s="85"/>
      <c r="B943" s="85"/>
      <c r="C943" s="90"/>
      <c r="D943" s="90"/>
      <c r="E943" s="85"/>
      <c r="F943" s="62"/>
      <c r="G943" s="62"/>
      <c r="H943" s="62"/>
    </row>
    <row r="944" spans="1:8" ht="17.399999999999999">
      <c r="A944" s="85"/>
      <c r="B944" s="85"/>
      <c r="C944" s="90"/>
      <c r="D944" s="90"/>
      <c r="E944" s="85"/>
      <c r="F944" s="62"/>
      <c r="G944" s="62"/>
      <c r="H944" s="62"/>
    </row>
    <row r="945" spans="1:8" ht="17.399999999999999">
      <c r="A945" s="85"/>
      <c r="B945" s="85"/>
      <c r="C945" s="90"/>
      <c r="D945" s="90"/>
      <c r="E945" s="85"/>
      <c r="F945" s="62"/>
      <c r="G945" s="62"/>
      <c r="H945" s="62"/>
    </row>
    <row r="946" spans="1:8" ht="17.399999999999999">
      <c r="A946" s="85"/>
      <c r="B946" s="85"/>
      <c r="C946" s="90"/>
      <c r="D946" s="90"/>
      <c r="E946" s="85"/>
      <c r="F946" s="62"/>
      <c r="G946" s="62"/>
      <c r="H946" s="62"/>
    </row>
    <row r="947" spans="1:8" ht="17.399999999999999">
      <c r="A947" s="85"/>
      <c r="B947" s="85"/>
      <c r="C947" s="90"/>
      <c r="D947" s="90"/>
      <c r="E947" s="85"/>
      <c r="F947" s="62"/>
      <c r="G947" s="62"/>
      <c r="H947" s="62"/>
    </row>
    <row r="948" spans="1:8" ht="17.399999999999999">
      <c r="A948" s="85"/>
      <c r="B948" s="85"/>
      <c r="C948" s="90"/>
      <c r="D948" s="90"/>
      <c r="E948" s="85"/>
      <c r="F948" s="62"/>
      <c r="G948" s="62"/>
      <c r="H948" s="62"/>
    </row>
    <row r="949" spans="1:8" ht="17.399999999999999">
      <c r="A949" s="85"/>
      <c r="B949" s="85"/>
      <c r="C949" s="90"/>
      <c r="D949" s="90"/>
      <c r="E949" s="85"/>
      <c r="F949" s="62"/>
      <c r="G949" s="62"/>
      <c r="H949" s="62"/>
    </row>
    <row r="950" spans="1:8" ht="17.399999999999999">
      <c r="A950" s="85"/>
      <c r="B950" s="85"/>
      <c r="C950" s="90"/>
      <c r="D950" s="90"/>
      <c r="E950" s="85"/>
      <c r="F950" s="62"/>
      <c r="G950" s="62"/>
      <c r="H950" s="62"/>
    </row>
    <row r="951" spans="1:8" ht="17.399999999999999">
      <c r="A951" s="85"/>
      <c r="B951" s="85"/>
      <c r="C951" s="90"/>
      <c r="D951" s="90"/>
      <c r="E951" s="85"/>
      <c r="F951" s="62"/>
      <c r="G951" s="62"/>
      <c r="H951" s="62"/>
    </row>
    <row r="952" spans="1:8" ht="17.399999999999999">
      <c r="A952" s="85"/>
      <c r="B952" s="85"/>
      <c r="C952" s="90"/>
      <c r="D952" s="90"/>
      <c r="E952" s="85"/>
      <c r="F952" s="62"/>
      <c r="G952" s="62"/>
      <c r="H952" s="62"/>
    </row>
    <row r="953" spans="1:8" ht="17.399999999999999">
      <c r="A953" s="85"/>
      <c r="B953" s="85"/>
      <c r="C953" s="90"/>
      <c r="D953" s="90"/>
      <c r="E953" s="85"/>
      <c r="F953" s="62"/>
      <c r="G953" s="62"/>
      <c r="H953" s="62"/>
    </row>
    <row r="954" spans="1:8" ht="17.399999999999999">
      <c r="A954" s="85"/>
      <c r="B954" s="85"/>
      <c r="C954" s="90"/>
      <c r="D954" s="90"/>
      <c r="E954" s="85"/>
      <c r="F954" s="62"/>
      <c r="G954" s="62"/>
      <c r="H954" s="62"/>
    </row>
    <row r="955" spans="1:8" ht="17.399999999999999">
      <c r="A955" s="85"/>
      <c r="B955" s="85"/>
      <c r="C955" s="90"/>
      <c r="D955" s="90"/>
      <c r="E955" s="85"/>
      <c r="F955" s="62"/>
      <c r="G955" s="62"/>
      <c r="H955" s="62"/>
    </row>
    <row r="956" spans="1:8" ht="17.399999999999999">
      <c r="A956" s="85"/>
      <c r="B956" s="85"/>
      <c r="C956" s="90"/>
      <c r="D956" s="90"/>
      <c r="E956" s="85"/>
      <c r="F956" s="62"/>
      <c r="G956" s="62"/>
      <c r="H956" s="62"/>
    </row>
    <row r="957" spans="1:8" ht="17.399999999999999">
      <c r="A957" s="85"/>
      <c r="B957" s="85"/>
      <c r="C957" s="90"/>
      <c r="D957" s="90"/>
      <c r="E957" s="85"/>
      <c r="F957" s="62"/>
      <c r="G957" s="62"/>
      <c r="H957" s="62"/>
    </row>
    <row r="958" spans="1:8" ht="17.399999999999999">
      <c r="A958" s="85"/>
      <c r="B958" s="85"/>
      <c r="C958" s="90"/>
      <c r="D958" s="90"/>
      <c r="E958" s="85"/>
      <c r="F958" s="62"/>
      <c r="G958" s="62"/>
      <c r="H958" s="62"/>
    </row>
    <row r="959" spans="1:8" ht="17.399999999999999">
      <c r="A959" s="85"/>
      <c r="B959" s="85"/>
      <c r="C959" s="90"/>
      <c r="D959" s="90"/>
      <c r="E959" s="85"/>
      <c r="F959" s="62"/>
      <c r="G959" s="62"/>
      <c r="H959" s="62"/>
    </row>
    <row r="960" spans="1:8" ht="17.399999999999999">
      <c r="A960" s="85"/>
      <c r="B960" s="85"/>
      <c r="C960" s="90"/>
      <c r="D960" s="90"/>
      <c r="E960" s="85"/>
      <c r="F960" s="62"/>
      <c r="G960" s="62"/>
      <c r="H960" s="62"/>
    </row>
    <row r="961" spans="1:8" ht="17.399999999999999">
      <c r="A961" s="85"/>
      <c r="B961" s="85"/>
      <c r="C961" s="90"/>
      <c r="D961" s="90"/>
      <c r="E961" s="85"/>
      <c r="F961" s="62"/>
      <c r="G961" s="62"/>
      <c r="H961" s="62"/>
    </row>
    <row r="962" spans="1:8" ht="17.399999999999999">
      <c r="A962" s="85"/>
      <c r="B962" s="85"/>
      <c r="C962" s="90"/>
      <c r="D962" s="90"/>
      <c r="E962" s="85"/>
      <c r="F962" s="62"/>
      <c r="G962" s="62"/>
      <c r="H962" s="62"/>
    </row>
    <row r="963" spans="1:8" ht="17.399999999999999">
      <c r="A963" s="85"/>
      <c r="B963" s="85"/>
      <c r="C963" s="90"/>
      <c r="D963" s="90"/>
      <c r="E963" s="85"/>
      <c r="F963" s="62"/>
      <c r="G963" s="62"/>
      <c r="H963" s="62"/>
    </row>
    <row r="964" spans="1:8" ht="17.399999999999999">
      <c r="A964" s="85"/>
      <c r="B964" s="85"/>
      <c r="C964" s="90"/>
      <c r="D964" s="90"/>
      <c r="E964" s="85"/>
      <c r="F964" s="62"/>
      <c r="G964" s="62"/>
      <c r="H964" s="62"/>
    </row>
    <row r="965" spans="1:8" ht="17.399999999999999">
      <c r="A965" s="85"/>
      <c r="B965" s="85"/>
      <c r="C965" s="90"/>
      <c r="D965" s="90"/>
      <c r="E965" s="85"/>
      <c r="F965" s="62"/>
      <c r="G965" s="62"/>
      <c r="H965" s="62"/>
    </row>
    <row r="966" spans="1:8" ht="17.399999999999999">
      <c r="A966" s="85"/>
      <c r="B966" s="85"/>
      <c r="C966" s="90"/>
      <c r="D966" s="90"/>
      <c r="E966" s="85"/>
      <c r="F966" s="62"/>
      <c r="G966" s="62"/>
      <c r="H966" s="62"/>
    </row>
    <row r="967" spans="1:8" ht="17.399999999999999">
      <c r="A967" s="85"/>
      <c r="B967" s="85"/>
      <c r="C967" s="90"/>
      <c r="D967" s="90"/>
      <c r="E967" s="85"/>
      <c r="F967" s="62"/>
      <c r="G967" s="62"/>
      <c r="H967" s="62"/>
    </row>
    <row r="968" spans="1:8" ht="17.399999999999999">
      <c r="A968" s="85"/>
      <c r="B968" s="85"/>
      <c r="C968" s="90"/>
      <c r="D968" s="90"/>
      <c r="E968" s="85"/>
      <c r="F968" s="62"/>
      <c r="G968" s="62"/>
      <c r="H968" s="62"/>
    </row>
    <row r="969" spans="1:8" ht="17.399999999999999">
      <c r="A969" s="85"/>
      <c r="B969" s="85"/>
      <c r="C969" s="90"/>
      <c r="D969" s="90"/>
      <c r="E969" s="85"/>
      <c r="F969" s="62"/>
      <c r="G969" s="62"/>
      <c r="H969" s="62"/>
    </row>
    <row r="970" spans="1:8" ht="17.399999999999999">
      <c r="A970" s="85"/>
      <c r="B970" s="85"/>
      <c r="C970" s="90"/>
      <c r="D970" s="90"/>
      <c r="E970" s="85"/>
      <c r="F970" s="62"/>
      <c r="G970" s="62"/>
      <c r="H970" s="62"/>
    </row>
    <row r="971" spans="1:8" ht="17.399999999999999">
      <c r="A971" s="85"/>
      <c r="B971" s="85"/>
      <c r="C971" s="90"/>
      <c r="D971" s="90"/>
      <c r="E971" s="85"/>
      <c r="F971" s="62"/>
      <c r="G971" s="62"/>
      <c r="H971" s="62"/>
    </row>
    <row r="972" spans="1:8" ht="17.399999999999999">
      <c r="A972" s="85"/>
      <c r="B972" s="85"/>
      <c r="C972" s="90"/>
      <c r="D972" s="90"/>
      <c r="E972" s="85"/>
      <c r="F972" s="62"/>
      <c r="G972" s="62"/>
      <c r="H972" s="62"/>
    </row>
    <row r="973" spans="1:8" ht="17.399999999999999">
      <c r="A973" s="85"/>
      <c r="B973" s="85"/>
      <c r="C973" s="90"/>
      <c r="D973" s="90"/>
      <c r="E973" s="85"/>
      <c r="F973" s="62"/>
      <c r="G973" s="62"/>
      <c r="H973" s="62"/>
    </row>
    <row r="974" spans="1:8" ht="17.399999999999999">
      <c r="A974" s="85"/>
      <c r="B974" s="85"/>
      <c r="C974" s="90"/>
      <c r="D974" s="90"/>
      <c r="E974" s="85"/>
      <c r="F974" s="62"/>
      <c r="G974" s="62"/>
      <c r="H974" s="62"/>
    </row>
    <row r="975" spans="1:8" ht="17.399999999999999">
      <c r="A975" s="85"/>
      <c r="B975" s="85"/>
      <c r="C975" s="90"/>
      <c r="D975" s="90"/>
      <c r="E975" s="85"/>
      <c r="F975" s="62"/>
      <c r="G975" s="62"/>
      <c r="H975" s="62"/>
    </row>
    <row r="976" spans="1:8" ht="17.399999999999999">
      <c r="A976" s="85"/>
      <c r="B976" s="85"/>
      <c r="C976" s="90"/>
      <c r="D976" s="90"/>
      <c r="E976" s="85"/>
      <c r="F976" s="62"/>
      <c r="G976" s="62"/>
      <c r="H976" s="62"/>
    </row>
    <row r="977" spans="1:8" ht="17.399999999999999">
      <c r="A977" s="85"/>
      <c r="B977" s="85"/>
      <c r="C977" s="90"/>
      <c r="D977" s="90"/>
      <c r="E977" s="85"/>
      <c r="F977" s="62"/>
      <c r="G977" s="62"/>
      <c r="H977" s="62"/>
    </row>
    <row r="978" spans="1:8" ht="17.399999999999999">
      <c r="A978" s="85"/>
      <c r="B978" s="85"/>
      <c r="C978" s="90"/>
      <c r="D978" s="90"/>
      <c r="E978" s="85"/>
      <c r="F978" s="62"/>
      <c r="G978" s="62"/>
      <c r="H978" s="62"/>
    </row>
    <row r="979" spans="1:8" ht="17.399999999999999">
      <c r="A979" s="85"/>
      <c r="B979" s="85"/>
      <c r="C979" s="90"/>
      <c r="D979" s="90"/>
      <c r="E979" s="85"/>
      <c r="F979" s="62"/>
      <c r="G979" s="62"/>
      <c r="H979" s="62"/>
    </row>
    <row r="980" spans="1:8" ht="17.399999999999999">
      <c r="A980" s="85"/>
      <c r="B980" s="85"/>
      <c r="C980" s="90"/>
      <c r="D980" s="90"/>
      <c r="E980" s="85"/>
      <c r="F980" s="62"/>
      <c r="G980" s="62"/>
      <c r="H980" s="62"/>
    </row>
    <row r="981" spans="1:8" ht="17.399999999999999">
      <c r="A981" s="85"/>
      <c r="B981" s="85"/>
      <c r="C981" s="90"/>
      <c r="D981" s="90"/>
      <c r="E981" s="85"/>
      <c r="F981" s="62"/>
      <c r="G981" s="62"/>
      <c r="H981" s="62"/>
    </row>
    <row r="982" spans="1:8" ht="17.399999999999999">
      <c r="A982" s="85"/>
      <c r="B982" s="85"/>
      <c r="C982" s="90"/>
      <c r="D982" s="90"/>
      <c r="E982" s="85"/>
      <c r="F982" s="62"/>
      <c r="G982" s="62"/>
      <c r="H982" s="62"/>
    </row>
    <row r="983" spans="1:8" ht="17.399999999999999">
      <c r="A983" s="85"/>
      <c r="B983" s="85"/>
      <c r="C983" s="90"/>
      <c r="D983" s="90"/>
      <c r="E983" s="85"/>
      <c r="F983" s="62"/>
      <c r="G983" s="62"/>
      <c r="H983" s="62"/>
    </row>
    <row r="984" spans="1:8" ht="17.399999999999999">
      <c r="A984" s="85"/>
      <c r="B984" s="85"/>
      <c r="C984" s="90"/>
      <c r="D984" s="90"/>
      <c r="E984" s="85"/>
      <c r="F984" s="62"/>
      <c r="G984" s="62"/>
      <c r="H984" s="62"/>
    </row>
    <row r="985" spans="1:8" ht="17.399999999999999">
      <c r="A985" s="85"/>
      <c r="B985" s="85"/>
      <c r="C985" s="90"/>
      <c r="D985" s="90"/>
      <c r="E985" s="85"/>
      <c r="F985" s="62"/>
      <c r="G985" s="62"/>
      <c r="H985" s="62"/>
    </row>
    <row r="986" spans="1:8" ht="17.399999999999999">
      <c r="A986" s="85"/>
      <c r="B986" s="85"/>
      <c r="C986" s="90"/>
      <c r="D986" s="90"/>
      <c r="E986" s="85"/>
      <c r="F986" s="62"/>
      <c r="G986" s="62"/>
      <c r="H986" s="62"/>
    </row>
    <row r="987" spans="1:8" ht="17.399999999999999">
      <c r="A987" s="85"/>
      <c r="B987" s="85"/>
      <c r="C987" s="90"/>
      <c r="D987" s="90"/>
      <c r="E987" s="85"/>
      <c r="F987" s="62"/>
      <c r="G987" s="62"/>
      <c r="H987" s="62"/>
    </row>
    <row r="988" spans="1:8" ht="17.399999999999999">
      <c r="A988" s="85"/>
      <c r="B988" s="85"/>
      <c r="C988" s="90"/>
      <c r="D988" s="90"/>
      <c r="E988" s="85"/>
      <c r="F988" s="62"/>
      <c r="G988" s="62"/>
      <c r="H988" s="62"/>
    </row>
    <row r="989" spans="1:8" ht="17.399999999999999">
      <c r="A989" s="85"/>
      <c r="B989" s="85"/>
      <c r="C989" s="90"/>
      <c r="D989" s="90"/>
      <c r="E989" s="85"/>
      <c r="F989" s="62"/>
      <c r="G989" s="62"/>
      <c r="H989" s="62"/>
    </row>
    <row r="990" spans="1:8" ht="17.399999999999999">
      <c r="A990" s="85"/>
      <c r="B990" s="85"/>
      <c r="C990" s="90"/>
      <c r="D990" s="90"/>
      <c r="E990" s="85"/>
      <c r="F990" s="62"/>
      <c r="G990" s="62"/>
      <c r="H990" s="62"/>
    </row>
    <row r="991" spans="1:8" ht="17.399999999999999">
      <c r="A991" s="85"/>
      <c r="B991" s="85"/>
      <c r="C991" s="90"/>
      <c r="D991" s="90"/>
      <c r="E991" s="85"/>
      <c r="F991" s="62"/>
      <c r="G991" s="62"/>
      <c r="H991" s="62"/>
    </row>
    <row r="992" spans="1:8" ht="17.399999999999999">
      <c r="A992" s="85"/>
      <c r="B992" s="85"/>
      <c r="C992" s="90"/>
      <c r="D992" s="90"/>
      <c r="E992" s="85"/>
      <c r="F992" s="62"/>
      <c r="G992" s="62"/>
      <c r="H992" s="62"/>
    </row>
    <row r="993" spans="1:8" ht="17.399999999999999">
      <c r="A993" s="85"/>
      <c r="B993" s="85"/>
      <c r="C993" s="90"/>
      <c r="D993" s="90"/>
      <c r="E993" s="85"/>
      <c r="F993" s="62"/>
      <c r="G993" s="62"/>
      <c r="H993" s="62"/>
    </row>
    <row r="994" spans="1:8" ht="17.399999999999999">
      <c r="A994" s="85"/>
      <c r="B994" s="85"/>
      <c r="C994" s="90"/>
      <c r="D994" s="90"/>
      <c r="E994" s="85"/>
      <c r="F994" s="62"/>
      <c r="G994" s="62"/>
      <c r="H994" s="62"/>
    </row>
    <row r="995" spans="1:8" ht="17.399999999999999">
      <c r="A995" s="85"/>
      <c r="B995" s="85"/>
      <c r="C995" s="90"/>
      <c r="D995" s="90"/>
      <c r="E995" s="85"/>
      <c r="F995" s="62"/>
      <c r="G995" s="62"/>
      <c r="H995" s="62"/>
    </row>
    <row r="996" spans="1:8" ht="17.399999999999999">
      <c r="A996" s="85"/>
      <c r="B996" s="85"/>
      <c r="C996" s="90"/>
      <c r="D996" s="90"/>
      <c r="E996" s="85"/>
      <c r="F996" s="62"/>
      <c r="G996" s="62"/>
      <c r="H996" s="62"/>
    </row>
    <row r="997" spans="1:8" ht="17.399999999999999">
      <c r="A997" s="85"/>
      <c r="B997" s="85"/>
      <c r="C997" s="90"/>
      <c r="D997" s="90"/>
      <c r="E997" s="85"/>
      <c r="F997" s="62"/>
      <c r="G997" s="62"/>
      <c r="H997" s="62"/>
    </row>
    <row r="998" spans="1:8" ht="17.399999999999999">
      <c r="A998" s="85"/>
      <c r="B998" s="85"/>
      <c r="C998" s="90"/>
      <c r="D998" s="90"/>
      <c r="E998" s="85"/>
      <c r="F998" s="62"/>
      <c r="G998" s="62"/>
      <c r="H998" s="62"/>
    </row>
    <row r="999" spans="1:8" ht="17.399999999999999">
      <c r="A999" s="85"/>
      <c r="B999" s="85"/>
      <c r="C999" s="90"/>
      <c r="D999" s="90"/>
      <c r="E999" s="85"/>
      <c r="F999" s="62"/>
      <c r="G999" s="62"/>
      <c r="H999" s="62"/>
    </row>
    <row r="1000" spans="1:8" ht="17.399999999999999">
      <c r="A1000" s="85"/>
      <c r="B1000" s="85"/>
      <c r="C1000" s="91"/>
      <c r="D1000" s="91"/>
      <c r="E1000" s="85"/>
      <c r="F1000" s="62"/>
      <c r="G1000" s="62"/>
      <c r="H1000" s="62"/>
    </row>
  </sheetData>
  <mergeCells count="1">
    <mergeCell ref="G8:H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H1000"/>
  <sheetViews>
    <sheetView zoomScale="69" zoomScaleNormal="69" workbookViewId="0">
      <selection activeCell="G24" sqref="G24"/>
    </sheetView>
  </sheetViews>
  <sheetFormatPr defaultColWidth="14.44140625" defaultRowHeight="15.75" customHeight="1"/>
  <cols>
    <col min="3" max="3" width="40.5546875" customWidth="1"/>
    <col min="4" max="4" width="49.88671875" customWidth="1"/>
    <col min="7" max="7" width="28.33203125" customWidth="1"/>
    <col min="8" max="8" width="23.88671875" customWidth="1"/>
  </cols>
  <sheetData>
    <row r="1" spans="1:8" ht="15.75" customHeight="1">
      <c r="A1" s="63" t="s">
        <v>50</v>
      </c>
      <c r="B1" s="64" t="s">
        <v>61</v>
      </c>
      <c r="C1" s="65" t="s">
        <v>52</v>
      </c>
      <c r="D1" s="66" t="s">
        <v>67</v>
      </c>
      <c r="E1" s="62"/>
      <c r="F1" s="62"/>
      <c r="G1" s="62"/>
      <c r="H1" s="62"/>
    </row>
    <row r="2" spans="1:8" ht="15.75" customHeight="1">
      <c r="A2" s="67">
        <v>1388</v>
      </c>
      <c r="B2" s="68">
        <v>107.9</v>
      </c>
      <c r="C2" s="131" t="s">
        <v>18</v>
      </c>
      <c r="D2" s="132" t="s">
        <v>18</v>
      </c>
      <c r="E2" s="62"/>
      <c r="F2" s="62"/>
      <c r="G2" s="62"/>
      <c r="H2" s="62"/>
    </row>
    <row r="3" spans="1:8" ht="15.75" customHeight="1">
      <c r="A3" s="67">
        <v>1394.95</v>
      </c>
      <c r="B3" s="68">
        <v>105.25</v>
      </c>
      <c r="C3" s="131">
        <f t="shared" ref="C3:D3" si="0">LN(A3/A2)</f>
        <v>4.9947102524590626E-3</v>
      </c>
      <c r="D3" s="132">
        <f t="shared" si="0"/>
        <v>-2.4866399701598228E-2</v>
      </c>
      <c r="E3" s="62"/>
      <c r="F3" s="62"/>
      <c r="G3" s="62"/>
      <c r="H3" s="62"/>
    </row>
    <row r="4" spans="1:8" ht="15.75" customHeight="1">
      <c r="A4" s="67">
        <v>1416.8</v>
      </c>
      <c r="B4" s="68">
        <v>107.3</v>
      </c>
      <c r="C4" s="131">
        <f t="shared" ref="C4:D4" si="1">LN(A4/A3)</f>
        <v>1.554223514941489E-2</v>
      </c>
      <c r="D4" s="132">
        <f t="shared" si="1"/>
        <v>1.9290177074162008E-2</v>
      </c>
      <c r="E4" s="62"/>
      <c r="F4" s="62"/>
      <c r="G4" s="62"/>
      <c r="H4" s="62"/>
    </row>
    <row r="5" spans="1:8" ht="15.75" customHeight="1">
      <c r="A5" s="67">
        <v>1445</v>
      </c>
      <c r="B5" s="68">
        <v>106.25</v>
      </c>
      <c r="C5" s="131">
        <f t="shared" ref="C5:D5" si="2">LN(A5/A4)</f>
        <v>1.9708514077908718E-2</v>
      </c>
      <c r="D5" s="132">
        <f t="shared" si="2"/>
        <v>-9.8338418321265997E-3</v>
      </c>
      <c r="E5" s="62"/>
      <c r="F5" s="62"/>
      <c r="G5" s="62"/>
      <c r="H5" s="62"/>
    </row>
    <row r="6" spans="1:8" ht="18">
      <c r="A6" s="67">
        <v>1439.7</v>
      </c>
      <c r="B6" s="68">
        <v>105</v>
      </c>
      <c r="C6" s="131">
        <f t="shared" ref="C6:D6" si="3">LN(A6/A5)</f>
        <v>-3.6745630142229284E-3</v>
      </c>
      <c r="D6" s="132">
        <f t="shared" si="3"/>
        <v>-1.1834457647002796E-2</v>
      </c>
      <c r="E6" s="62"/>
      <c r="F6" s="62"/>
      <c r="G6" s="62"/>
      <c r="H6" s="62"/>
    </row>
    <row r="7" spans="1:8" ht="18">
      <c r="A7" s="67">
        <v>1423.85</v>
      </c>
      <c r="B7" s="68">
        <v>100.75</v>
      </c>
      <c r="C7" s="131">
        <f t="shared" ref="C7:D7" si="4">LN(A7/A6)</f>
        <v>-1.1070288187379934E-2</v>
      </c>
      <c r="D7" s="132">
        <f t="shared" si="4"/>
        <v>-4.1318149330730976E-2</v>
      </c>
      <c r="E7" s="62"/>
      <c r="F7" s="62"/>
      <c r="G7" s="62"/>
      <c r="H7" s="62"/>
    </row>
    <row r="8" spans="1:8" ht="18">
      <c r="A8" s="67">
        <v>1384.8</v>
      </c>
      <c r="B8" s="68">
        <v>90.2</v>
      </c>
      <c r="C8" s="131">
        <f t="shared" ref="C8:D8" si="5">LN(A8/A7)</f>
        <v>-2.7808745482930153E-2</v>
      </c>
      <c r="D8" s="132">
        <f t="shared" si="5"/>
        <v>-0.11061277375821441</v>
      </c>
      <c r="E8" s="62"/>
      <c r="F8" s="62"/>
      <c r="G8" s="129" t="s">
        <v>68</v>
      </c>
      <c r="H8" s="130"/>
    </row>
    <row r="9" spans="1:8" ht="18">
      <c r="A9" s="67">
        <v>1380.95</v>
      </c>
      <c r="B9" s="68">
        <v>97.75</v>
      </c>
      <c r="C9" s="131">
        <f t="shared" ref="C9:D9" si="6">LN(A9/A8)</f>
        <v>-2.7840567562287064E-3</v>
      </c>
      <c r="D9" s="132">
        <f t="shared" si="6"/>
        <v>8.0383771796897208E-2</v>
      </c>
      <c r="E9" s="62"/>
      <c r="F9" s="62"/>
      <c r="G9" s="73" t="s">
        <v>43</v>
      </c>
      <c r="H9" s="73">
        <f>(0.5*AVERAGE(C3:C247))+(0.5*AVERAGE(D3:D247))</f>
        <v>-6.6521736138984682E-4</v>
      </c>
    </row>
    <row r="10" spans="1:8" ht="18">
      <c r="A10" s="67">
        <v>1404</v>
      </c>
      <c r="B10" s="68">
        <v>99.45</v>
      </c>
      <c r="C10" s="131">
        <f t="shared" ref="C10:D10" si="7">LN(A10/A9)</f>
        <v>1.6553637479985745E-2</v>
      </c>
      <c r="D10" s="132">
        <f t="shared" si="7"/>
        <v>1.7241806434506173E-2</v>
      </c>
      <c r="E10" s="62"/>
      <c r="F10" s="62"/>
      <c r="G10" s="73" t="s">
        <v>56</v>
      </c>
      <c r="H10" s="74">
        <f>H14/(H15*H16)^0.5</f>
        <v>0.21143471866373262</v>
      </c>
    </row>
    <row r="11" spans="1:8" ht="18">
      <c r="A11" s="67">
        <v>1421</v>
      </c>
      <c r="B11" s="68">
        <v>97.5</v>
      </c>
      <c r="C11" s="131">
        <f t="shared" ref="C11:D11" si="8">LN(A11/A10)</f>
        <v>1.2035543511344312E-2</v>
      </c>
      <c r="D11" s="132">
        <f t="shared" si="8"/>
        <v>-1.9802627296179754E-2</v>
      </c>
      <c r="E11" s="62"/>
      <c r="F11" s="62"/>
      <c r="G11" s="73" t="s">
        <v>57</v>
      </c>
      <c r="H11" s="74">
        <f>VAR(C2:D247)</f>
        <v>4.3368465419363036E-4</v>
      </c>
    </row>
    <row r="12" spans="1:8" ht="18">
      <c r="A12" s="67">
        <v>1434.75</v>
      </c>
      <c r="B12" s="68">
        <v>97.4</v>
      </c>
      <c r="C12" s="131">
        <f t="shared" ref="C12:D12" si="9">LN(A12/A11)</f>
        <v>9.6297688913712324E-3</v>
      </c>
      <c r="D12" s="132">
        <f t="shared" si="9"/>
        <v>-1.0261673553120061E-3</v>
      </c>
      <c r="E12" s="62"/>
      <c r="F12" s="62"/>
      <c r="G12" s="62"/>
      <c r="H12" s="62"/>
    </row>
    <row r="13" spans="1:8" ht="18">
      <c r="A13" s="67">
        <v>1439.9</v>
      </c>
      <c r="B13" s="68">
        <v>97.45</v>
      </c>
      <c r="C13" s="131">
        <f t="shared" ref="C13:D13" si="10">LN(A13/A12)</f>
        <v>3.5830487257528043E-3</v>
      </c>
      <c r="D13" s="132">
        <f t="shared" si="10"/>
        <v>5.1321530508045073E-4</v>
      </c>
      <c r="E13" s="62"/>
      <c r="F13" s="62"/>
      <c r="G13" s="62"/>
      <c r="H13" s="62"/>
    </row>
    <row r="14" spans="1:8" ht="18">
      <c r="A14" s="67">
        <v>1444</v>
      </c>
      <c r="B14" s="68">
        <v>96.2</v>
      </c>
      <c r="C14" s="131">
        <f t="shared" ref="C14:D14" si="11">LN(A14/A13)</f>
        <v>2.8433737385465912E-3</v>
      </c>
      <c r="D14" s="132">
        <f t="shared" si="11"/>
        <v>-1.2910068281909059E-2</v>
      </c>
      <c r="E14" s="62"/>
      <c r="F14" s="62"/>
      <c r="G14" s="75" t="s">
        <v>58</v>
      </c>
      <c r="H14" s="76">
        <f>COVAR(C:C,D:D)</f>
        <v>7.6637795590334083E-5</v>
      </c>
    </row>
    <row r="15" spans="1:8" ht="18">
      <c r="A15" s="67">
        <v>1443</v>
      </c>
      <c r="B15" s="68">
        <v>95.7</v>
      </c>
      <c r="C15" s="131">
        <f t="shared" ref="C15:D15" si="12">LN(A15/A14)</f>
        <v>-6.9276067890071597E-4</v>
      </c>
      <c r="D15" s="132">
        <f t="shared" si="12"/>
        <v>-5.2110592127521992E-3</v>
      </c>
      <c r="E15" s="62"/>
      <c r="F15" s="62"/>
      <c r="G15" s="75" t="s">
        <v>59</v>
      </c>
      <c r="H15" s="76">
        <f>VAR(C:C)</f>
        <v>1.9575718384270816E-4</v>
      </c>
    </row>
    <row r="16" spans="1:8" ht="18">
      <c r="A16" s="67">
        <v>1438</v>
      </c>
      <c r="B16" s="68">
        <v>97.2</v>
      </c>
      <c r="C16" s="131">
        <f t="shared" ref="C16:D16" si="13">LN(A16/A15)</f>
        <v>-3.4710204928788554E-3</v>
      </c>
      <c r="D16" s="132">
        <f t="shared" si="13"/>
        <v>1.5552413007484785E-2</v>
      </c>
      <c r="E16" s="62"/>
      <c r="F16" s="62"/>
      <c r="G16" s="75" t="s">
        <v>64</v>
      </c>
      <c r="H16" s="76">
        <f>VAR(D:D)</f>
        <v>6.7114397432945774E-4</v>
      </c>
    </row>
    <row r="17" spans="1:8" ht="18">
      <c r="A17" s="67">
        <v>1430.75</v>
      </c>
      <c r="B17" s="68">
        <v>95.35</v>
      </c>
      <c r="C17" s="131">
        <f t="shared" ref="C17:D17" si="14">LN(A17/A16)</f>
        <v>-5.0544769917803952E-3</v>
      </c>
      <c r="D17" s="132">
        <f t="shared" si="14"/>
        <v>-1.9216379419965443E-2</v>
      </c>
      <c r="E17" s="62"/>
      <c r="F17" s="62"/>
      <c r="G17" s="75" t="s">
        <v>69</v>
      </c>
      <c r="H17" s="76">
        <f t="shared" ref="H17:H18" si="15">H15^0.5</f>
        <v>1.3991325306871688E-2</v>
      </c>
    </row>
    <row r="18" spans="1:8" ht="18">
      <c r="A18" s="67">
        <v>1440</v>
      </c>
      <c r="B18" s="68">
        <v>95.5</v>
      </c>
      <c r="C18" s="131">
        <f t="shared" ref="C18:D18" si="16">LN(A18/A17)</f>
        <v>6.4443312808346543E-3</v>
      </c>
      <c r="D18" s="132">
        <f t="shared" si="16"/>
        <v>1.5719154402565193E-3</v>
      </c>
      <c r="E18" s="62"/>
      <c r="F18" s="62"/>
      <c r="G18" s="75" t="s">
        <v>66</v>
      </c>
      <c r="H18" s="76">
        <f t="shared" si="15"/>
        <v>2.590644657859232E-2</v>
      </c>
    </row>
    <row r="19" spans="1:8" ht="18">
      <c r="A19" s="67">
        <v>1432.6</v>
      </c>
      <c r="B19" s="68">
        <v>95.1</v>
      </c>
      <c r="C19" s="131">
        <f t="shared" ref="C19:D19" si="17">LN(A19/A18)</f>
        <v>-5.1521383896954822E-3</v>
      </c>
      <c r="D19" s="132">
        <f t="shared" si="17"/>
        <v>-4.1972779353400356E-3</v>
      </c>
      <c r="E19" s="62"/>
      <c r="F19" s="62"/>
      <c r="G19" s="62"/>
      <c r="H19" s="62"/>
    </row>
    <row r="20" spans="1:8" ht="18">
      <c r="A20" s="67">
        <v>1442</v>
      </c>
      <c r="B20" s="68">
        <v>94.95</v>
      </c>
      <c r="C20" s="131">
        <f t="shared" ref="C20:D20" si="18">LN(A20/A19)</f>
        <v>6.5400636645435795E-3</v>
      </c>
      <c r="D20" s="132">
        <f t="shared" si="18"/>
        <v>-1.5785322930496155E-3</v>
      </c>
      <c r="E20" s="62"/>
      <c r="F20" s="62"/>
      <c r="G20" s="62"/>
      <c r="H20" s="62"/>
    </row>
    <row r="21" spans="1:8" ht="18">
      <c r="A21" s="67">
        <v>1464.9</v>
      </c>
      <c r="B21" s="68">
        <v>94.35</v>
      </c>
      <c r="C21" s="131">
        <f t="shared" ref="C21:D21" si="19">LN(A21/A20)</f>
        <v>1.5755941890830027E-2</v>
      </c>
      <c r="D21" s="132">
        <f t="shared" si="19"/>
        <v>-6.3391654437357651E-3</v>
      </c>
      <c r="E21" s="62"/>
      <c r="F21" s="62"/>
      <c r="G21" s="62"/>
      <c r="H21" s="62"/>
    </row>
    <row r="22" spans="1:8" ht="18">
      <c r="A22" s="67">
        <v>1487.7</v>
      </c>
      <c r="B22" s="68">
        <v>95.65</v>
      </c>
      <c r="C22" s="131">
        <f t="shared" ref="C22:D22" si="20">LN(A22/A21)</f>
        <v>1.5444322427473556E-2</v>
      </c>
      <c r="D22" s="132">
        <f t="shared" si="20"/>
        <v>1.3684424071702688E-2</v>
      </c>
      <c r="E22" s="62"/>
      <c r="F22" s="62"/>
      <c r="G22" s="62"/>
      <c r="H22" s="62"/>
    </row>
    <row r="23" spans="1:8" ht="18">
      <c r="A23" s="67">
        <v>1496.9</v>
      </c>
      <c r="B23" s="68">
        <v>94.75</v>
      </c>
      <c r="C23" s="131">
        <f t="shared" ref="C23:D23" si="21">LN(A23/A22)</f>
        <v>6.1649997579923095E-3</v>
      </c>
      <c r="D23" s="132">
        <f t="shared" si="21"/>
        <v>-9.4538519237262215E-3</v>
      </c>
      <c r="E23" s="62"/>
      <c r="F23" s="62"/>
      <c r="G23" s="62"/>
      <c r="H23" s="62"/>
    </row>
    <row r="24" spans="1:8" ht="18">
      <c r="A24" s="67">
        <v>1488</v>
      </c>
      <c r="B24" s="68">
        <v>92.95</v>
      </c>
      <c r="C24" s="131">
        <f t="shared" ref="C24:D24" si="22">LN(A24/A23)</f>
        <v>-5.9633665281529566E-3</v>
      </c>
      <c r="D24" s="132">
        <f t="shared" si="22"/>
        <v>-1.9180129795082729E-2</v>
      </c>
      <c r="E24" s="62"/>
      <c r="F24" s="62"/>
      <c r="G24" s="62"/>
      <c r="H24" s="62"/>
    </row>
    <row r="25" spans="1:8" ht="18">
      <c r="A25" s="67">
        <v>1471.65</v>
      </c>
      <c r="B25" s="68">
        <v>91.9</v>
      </c>
      <c r="C25" s="131">
        <f t="shared" ref="C25:D25" si="23">LN(A25/A24)</f>
        <v>-1.1048716115527553E-2</v>
      </c>
      <c r="D25" s="132">
        <f t="shared" si="23"/>
        <v>-1.1360684805811573E-2</v>
      </c>
      <c r="E25" s="62"/>
      <c r="F25" s="62"/>
      <c r="G25" s="62"/>
      <c r="H25" s="62"/>
    </row>
    <row r="26" spans="1:8" ht="18">
      <c r="A26" s="67">
        <v>1502.85</v>
      </c>
      <c r="B26" s="68">
        <v>90.5</v>
      </c>
      <c r="C26" s="131">
        <f t="shared" ref="C26:D26" si="24">LN(A26/A25)</f>
        <v>2.0979085095872135E-2</v>
      </c>
      <c r="D26" s="132">
        <f t="shared" si="24"/>
        <v>-1.5351178655761022E-2</v>
      </c>
      <c r="E26" s="62"/>
      <c r="F26" s="62"/>
      <c r="G26" s="62"/>
      <c r="H26" s="62"/>
    </row>
    <row r="27" spans="1:8" ht="18">
      <c r="A27" s="67">
        <v>1511.65</v>
      </c>
      <c r="B27" s="68">
        <v>91.2</v>
      </c>
      <c r="C27" s="131">
        <f t="shared" ref="C27:D27" si="25">LN(A27/A26)</f>
        <v>5.8384640886419608E-3</v>
      </c>
      <c r="D27" s="132">
        <f t="shared" si="25"/>
        <v>7.7050463744054026E-3</v>
      </c>
      <c r="E27" s="62"/>
      <c r="F27" s="62"/>
      <c r="G27" s="62"/>
      <c r="H27" s="62"/>
    </row>
    <row r="28" spans="1:8" ht="18">
      <c r="A28" s="67">
        <v>1501</v>
      </c>
      <c r="B28" s="68">
        <v>93.7</v>
      </c>
      <c r="C28" s="131">
        <f t="shared" ref="C28:D28" si="26">LN(A28/A27)</f>
        <v>-7.0702168285615343E-3</v>
      </c>
      <c r="D28" s="132">
        <f t="shared" si="26"/>
        <v>2.7043292164090692E-2</v>
      </c>
      <c r="E28" s="62"/>
      <c r="F28" s="62"/>
      <c r="G28" s="62"/>
      <c r="H28" s="62"/>
    </row>
    <row r="29" spans="1:8" ht="18">
      <c r="A29" s="67">
        <v>1494.35</v>
      </c>
      <c r="B29" s="68">
        <v>93.5</v>
      </c>
      <c r="C29" s="131">
        <f t="shared" ref="C29:D29" si="27">LN(A29/A28)</f>
        <v>-4.4402229627346869E-3</v>
      </c>
      <c r="D29" s="132">
        <f t="shared" si="27"/>
        <v>-2.1367529497352197E-3</v>
      </c>
      <c r="E29" s="62"/>
      <c r="F29" s="62"/>
      <c r="G29" s="62"/>
      <c r="H29" s="62"/>
    </row>
    <row r="30" spans="1:8" ht="18">
      <c r="A30" s="67">
        <v>1467.9</v>
      </c>
      <c r="B30" s="68">
        <v>90.15</v>
      </c>
      <c r="C30" s="131">
        <f t="shared" ref="C30:D30" si="28">LN(A30/A29)</f>
        <v>-1.7858521707539602E-2</v>
      </c>
      <c r="D30" s="132">
        <f t="shared" si="28"/>
        <v>-3.6486486645314981E-2</v>
      </c>
      <c r="E30" s="62"/>
      <c r="F30" s="62"/>
      <c r="G30" s="62"/>
      <c r="H30" s="62"/>
    </row>
    <row r="31" spans="1:8" ht="18">
      <c r="A31" s="67">
        <v>1481</v>
      </c>
      <c r="B31" s="68">
        <v>88.85</v>
      </c>
      <c r="C31" s="131">
        <f t="shared" ref="C31:D31" si="29">LN(A31/A30)</f>
        <v>8.8847273046111543E-3</v>
      </c>
      <c r="D31" s="132">
        <f t="shared" si="29"/>
        <v>-1.4525395048666036E-2</v>
      </c>
      <c r="E31" s="62"/>
      <c r="F31" s="62"/>
      <c r="G31" s="62"/>
      <c r="H31" s="62"/>
    </row>
    <row r="32" spans="1:8" ht="18">
      <c r="A32" s="67">
        <v>1471.9</v>
      </c>
      <c r="B32" s="68">
        <v>85.7</v>
      </c>
      <c r="C32" s="131">
        <f t="shared" ref="C32:D32" si="30">LN(A32/A31)</f>
        <v>-6.1634520692577218E-3</v>
      </c>
      <c r="D32" s="132">
        <f t="shared" si="30"/>
        <v>-3.6096728996926168E-2</v>
      </c>
      <c r="E32" s="62"/>
      <c r="F32" s="62"/>
      <c r="G32" s="62"/>
      <c r="H32" s="62"/>
    </row>
    <row r="33" spans="1:8" ht="18">
      <c r="A33" s="67">
        <v>1401.3</v>
      </c>
      <c r="B33" s="68">
        <v>83.8</v>
      </c>
      <c r="C33" s="131">
        <f t="shared" ref="C33:D33" si="31">LN(A33/A32)</f>
        <v>-4.915370602236907E-2</v>
      </c>
      <c r="D33" s="132">
        <f t="shared" si="31"/>
        <v>-2.241981811569678E-2</v>
      </c>
      <c r="E33" s="62"/>
      <c r="F33" s="62"/>
      <c r="G33" s="62"/>
      <c r="H33" s="62"/>
    </row>
    <row r="34" spans="1:8" ht="18">
      <c r="A34" s="67">
        <v>1408.75</v>
      </c>
      <c r="B34" s="68">
        <v>84.5</v>
      </c>
      <c r="C34" s="131">
        <f t="shared" ref="C34:D34" si="32">LN(A34/A33)</f>
        <v>5.3024091778141706E-3</v>
      </c>
      <c r="D34" s="132">
        <f t="shared" si="32"/>
        <v>8.3185268750908137E-3</v>
      </c>
      <c r="E34" s="62"/>
      <c r="F34" s="62"/>
      <c r="G34" s="62"/>
      <c r="H34" s="62"/>
    </row>
    <row r="35" spans="1:8" ht="18">
      <c r="A35" s="67">
        <v>1482.5</v>
      </c>
      <c r="B35" s="68">
        <v>85.7</v>
      </c>
      <c r="C35" s="131">
        <f t="shared" ref="C35:D35" si="33">LN(A35/A34)</f>
        <v>5.1027065517894481E-2</v>
      </c>
      <c r="D35" s="132">
        <f t="shared" si="33"/>
        <v>1.4101291240605926E-2</v>
      </c>
      <c r="E35" s="62"/>
      <c r="F35" s="62"/>
      <c r="G35" s="62"/>
      <c r="H35" s="62"/>
    </row>
    <row r="36" spans="1:8" ht="18">
      <c r="A36" s="67">
        <v>1578.5</v>
      </c>
      <c r="B36" s="68">
        <v>87.1</v>
      </c>
      <c r="C36" s="131">
        <f t="shared" ref="C36:D36" si="34">LN(A36/A35)</f>
        <v>6.2745177126165882E-2</v>
      </c>
      <c r="D36" s="132">
        <f t="shared" si="34"/>
        <v>1.6204058254722972E-2</v>
      </c>
      <c r="E36" s="62"/>
      <c r="F36" s="62"/>
      <c r="G36" s="62"/>
      <c r="H36" s="62"/>
    </row>
    <row r="37" spans="1:8" ht="18">
      <c r="A37" s="67">
        <v>1581.7</v>
      </c>
      <c r="B37" s="68">
        <v>86.7</v>
      </c>
      <c r="C37" s="131">
        <f t="shared" ref="C37:D37" si="35">LN(A37/A36)</f>
        <v>2.0251889713967896E-3</v>
      </c>
      <c r="D37" s="132">
        <f t="shared" si="35"/>
        <v>-4.6030000719608543E-3</v>
      </c>
      <c r="E37" s="62"/>
      <c r="F37" s="62"/>
      <c r="G37" s="62"/>
      <c r="H37" s="62"/>
    </row>
    <row r="38" spans="1:8" ht="18">
      <c r="A38" s="67">
        <v>1588</v>
      </c>
      <c r="B38" s="68">
        <v>88.2</v>
      </c>
      <c r="C38" s="131">
        <f t="shared" ref="C38:D38" si="36">LN(A38/A37)</f>
        <v>3.9751448376379181E-3</v>
      </c>
      <c r="D38" s="132">
        <f t="shared" si="36"/>
        <v>1.7153079226249493E-2</v>
      </c>
      <c r="E38" s="62"/>
      <c r="F38" s="62"/>
      <c r="G38" s="62"/>
      <c r="H38" s="62"/>
    </row>
    <row r="39" spans="1:8" ht="18">
      <c r="A39" s="67">
        <v>1618.25</v>
      </c>
      <c r="B39" s="68">
        <v>92</v>
      </c>
      <c r="C39" s="131">
        <f t="shared" ref="C39:D39" si="37">LN(A39/A38)</f>
        <v>1.8869955618538565E-2</v>
      </c>
      <c r="D39" s="132">
        <f t="shared" si="37"/>
        <v>4.2181614036294668E-2</v>
      </c>
      <c r="E39" s="62"/>
      <c r="F39" s="62"/>
      <c r="G39" s="62"/>
      <c r="H39" s="62"/>
    </row>
    <row r="40" spans="1:8" ht="18">
      <c r="A40" s="67">
        <v>1631.65</v>
      </c>
      <c r="B40" s="68">
        <v>90.3</v>
      </c>
      <c r="C40" s="131">
        <f t="shared" ref="C40:D40" si="38">LN(A40/A39)</f>
        <v>8.246454314116556E-3</v>
      </c>
      <c r="D40" s="132">
        <f t="shared" si="38"/>
        <v>-1.8651116626100635E-2</v>
      </c>
      <c r="E40" s="62"/>
      <c r="F40" s="62"/>
      <c r="G40" s="62"/>
      <c r="H40" s="62"/>
    </row>
    <row r="41" spans="1:8" ht="18">
      <c r="A41" s="67">
        <v>1628</v>
      </c>
      <c r="B41" s="68">
        <v>88.8</v>
      </c>
      <c r="C41" s="131">
        <f t="shared" ref="C41:D41" si="39">LN(A41/A40)</f>
        <v>-2.2395051772505833E-3</v>
      </c>
      <c r="D41" s="132">
        <f t="shared" si="39"/>
        <v>-1.6750810424815354E-2</v>
      </c>
      <c r="E41" s="62"/>
      <c r="F41" s="62"/>
      <c r="G41" s="62"/>
      <c r="H41" s="62"/>
    </row>
    <row r="42" spans="1:8" ht="18">
      <c r="A42" s="67">
        <v>1614.85</v>
      </c>
      <c r="B42" s="68">
        <v>90.4</v>
      </c>
      <c r="C42" s="131">
        <f t="shared" ref="C42:D42" si="40">LN(A42/A41)</f>
        <v>-8.1101944762399601E-3</v>
      </c>
      <c r="D42" s="132">
        <f t="shared" si="40"/>
        <v>1.7857617400006472E-2</v>
      </c>
      <c r="E42" s="62"/>
      <c r="F42" s="62"/>
      <c r="G42" s="62"/>
      <c r="H42" s="62"/>
    </row>
    <row r="43" spans="1:8" ht="18">
      <c r="A43" s="67">
        <v>1597.8</v>
      </c>
      <c r="B43" s="68">
        <v>89.7</v>
      </c>
      <c r="C43" s="131">
        <f t="shared" ref="C43:D43" si="41">LN(A43/A42)</f>
        <v>-1.0614390038304073E-2</v>
      </c>
      <c r="D43" s="132">
        <f t="shared" si="41"/>
        <v>-7.7734983333803626E-3</v>
      </c>
      <c r="E43" s="62"/>
      <c r="F43" s="62"/>
      <c r="G43" s="62"/>
      <c r="H43" s="62"/>
    </row>
    <row r="44" spans="1:8" ht="18">
      <c r="A44" s="67">
        <v>1592.5</v>
      </c>
      <c r="B44" s="68">
        <v>93.8</v>
      </c>
      <c r="C44" s="131">
        <f t="shared" ref="C44:D44" si="42">LN(A44/A43)</f>
        <v>-3.3225746016231016E-3</v>
      </c>
      <c r="D44" s="132">
        <f t="shared" si="42"/>
        <v>4.4694086947428456E-2</v>
      </c>
      <c r="E44" s="62"/>
      <c r="F44" s="62"/>
      <c r="G44" s="62"/>
      <c r="H44" s="62"/>
    </row>
    <row r="45" spans="1:8" ht="18">
      <c r="A45" s="67">
        <v>1625</v>
      </c>
      <c r="B45" s="68">
        <v>91.55</v>
      </c>
      <c r="C45" s="131">
        <f t="shared" ref="C45:D45" si="43">LN(A45/A44)</f>
        <v>2.0202707317519469E-2</v>
      </c>
      <c r="D45" s="132">
        <f t="shared" si="43"/>
        <v>-2.4279584891659236E-2</v>
      </c>
      <c r="E45" s="62"/>
      <c r="F45" s="62"/>
      <c r="G45" s="62"/>
      <c r="H45" s="62"/>
    </row>
    <row r="46" spans="1:8" ht="18">
      <c r="A46" s="67">
        <v>1641</v>
      </c>
      <c r="B46" s="68">
        <v>89.05</v>
      </c>
      <c r="C46" s="131">
        <f t="shared" ref="C46:D46" si="44">LN(A46/A45)</f>
        <v>9.7979963262530296E-3</v>
      </c>
      <c r="D46" s="132">
        <f t="shared" si="44"/>
        <v>-2.7687261384849095E-2</v>
      </c>
      <c r="E46" s="62"/>
      <c r="F46" s="62"/>
      <c r="G46" s="62"/>
      <c r="H46" s="62"/>
    </row>
    <row r="47" spans="1:8" ht="18">
      <c r="A47" s="67">
        <v>1621.8</v>
      </c>
      <c r="B47" s="68">
        <v>90.65</v>
      </c>
      <c r="C47" s="131">
        <f t="shared" ref="C47:D47" si="45">LN(A47/A46)</f>
        <v>-1.1769168579634049E-2</v>
      </c>
      <c r="D47" s="132">
        <f t="shared" si="45"/>
        <v>1.7807927465189447E-2</v>
      </c>
      <c r="E47" s="62"/>
      <c r="F47" s="62"/>
      <c r="G47" s="62"/>
      <c r="H47" s="62"/>
    </row>
    <row r="48" spans="1:8" ht="18">
      <c r="A48" s="67">
        <v>1605.95</v>
      </c>
      <c r="B48" s="68">
        <v>89.3</v>
      </c>
      <c r="C48" s="131">
        <f t="shared" ref="C48:D48" si="46">LN(A48/A47)</f>
        <v>-9.8211617387109085E-3</v>
      </c>
      <c r="D48" s="132">
        <f t="shared" si="46"/>
        <v>-1.5004449318406748E-2</v>
      </c>
      <c r="E48" s="62"/>
      <c r="F48" s="62"/>
      <c r="G48" s="62"/>
      <c r="H48" s="62"/>
    </row>
    <row r="49" spans="1:8" ht="18">
      <c r="A49" s="67">
        <v>1564.2</v>
      </c>
      <c r="B49" s="68">
        <v>88.5</v>
      </c>
      <c r="C49" s="131">
        <f t="shared" ref="C49:D49" si="47">LN(A49/A48)</f>
        <v>-2.6340970604234924E-2</v>
      </c>
      <c r="D49" s="132">
        <f t="shared" si="47"/>
        <v>-8.9989358685694729E-3</v>
      </c>
      <c r="E49" s="62"/>
      <c r="F49" s="62"/>
      <c r="G49" s="62"/>
      <c r="H49" s="62"/>
    </row>
    <row r="50" spans="1:8" ht="18">
      <c r="A50" s="67">
        <v>1573.9</v>
      </c>
      <c r="B50" s="68">
        <v>86.25</v>
      </c>
      <c r="C50" s="131">
        <f t="shared" ref="C50:D50" si="48">LN(A50/A49)</f>
        <v>6.1821043900442954E-3</v>
      </c>
      <c r="D50" s="132">
        <f t="shared" si="48"/>
        <v>-2.575249610241474E-2</v>
      </c>
      <c r="E50" s="62"/>
      <c r="F50" s="62"/>
      <c r="G50" s="62"/>
      <c r="H50" s="62"/>
    </row>
    <row r="51" spans="1:8" ht="18">
      <c r="A51" s="67">
        <v>1557.7</v>
      </c>
      <c r="B51" s="68">
        <v>84.75</v>
      </c>
      <c r="C51" s="131">
        <f t="shared" ref="C51:D51" si="49">LN(A51/A50)</f>
        <v>-1.0346241224995091E-2</v>
      </c>
      <c r="D51" s="132">
        <f t="shared" si="49"/>
        <v>-1.7544309650909508E-2</v>
      </c>
      <c r="E51" s="62"/>
      <c r="F51" s="62"/>
      <c r="G51" s="62"/>
      <c r="H51" s="62"/>
    </row>
    <row r="52" spans="1:8" ht="18">
      <c r="A52" s="67">
        <v>1613.95</v>
      </c>
      <c r="B52" s="68">
        <v>85.15</v>
      </c>
      <c r="C52" s="131">
        <f t="shared" ref="C52:D52" si="50">LN(A52/A51)</f>
        <v>3.5474216083152203E-2</v>
      </c>
      <c r="D52" s="132">
        <f t="shared" si="50"/>
        <v>4.7086608481377561E-3</v>
      </c>
      <c r="E52" s="62"/>
      <c r="F52" s="62"/>
      <c r="G52" s="62"/>
      <c r="H52" s="62"/>
    </row>
    <row r="53" spans="1:8" ht="18">
      <c r="A53" s="67">
        <v>1636.25</v>
      </c>
      <c r="B53" s="68">
        <v>86.7</v>
      </c>
      <c r="C53" s="131">
        <f t="shared" ref="C53:D53" si="51">LN(A53/A52)</f>
        <v>1.3722447808397405E-2</v>
      </c>
      <c r="D53" s="132">
        <f t="shared" si="51"/>
        <v>1.8039476677798903E-2</v>
      </c>
      <c r="E53" s="62"/>
      <c r="F53" s="62"/>
      <c r="G53" s="62"/>
      <c r="H53" s="62"/>
    </row>
    <row r="54" spans="1:8" ht="18">
      <c r="A54" s="67">
        <v>1588.9</v>
      </c>
      <c r="B54" s="68">
        <v>84.75</v>
      </c>
      <c r="C54" s="131">
        <f t="shared" ref="C54:D54" si="52">LN(A54/A53)</f>
        <v>-2.9365085329788317E-2</v>
      </c>
      <c r="D54" s="132">
        <f t="shared" si="52"/>
        <v>-2.2748137525936539E-2</v>
      </c>
      <c r="E54" s="62"/>
      <c r="F54" s="62"/>
      <c r="G54" s="62"/>
      <c r="H54" s="62"/>
    </row>
    <row r="55" spans="1:8" ht="18">
      <c r="A55" s="67">
        <v>1572.55</v>
      </c>
      <c r="B55" s="68">
        <v>84.95</v>
      </c>
      <c r="C55" s="131">
        <f t="shared" ref="C55:D55" si="53">LN(A55/A54)</f>
        <v>-1.0343447322839101E-2</v>
      </c>
      <c r="D55" s="132">
        <f t="shared" si="53"/>
        <v>2.3571018573813338E-3</v>
      </c>
      <c r="E55" s="62"/>
      <c r="F55" s="62"/>
      <c r="G55" s="62"/>
      <c r="H55" s="62"/>
    </row>
    <row r="56" spans="1:8" ht="18">
      <c r="A56" s="67">
        <v>1587.5</v>
      </c>
      <c r="B56" s="68">
        <v>84.9</v>
      </c>
      <c r="C56" s="131">
        <f t="shared" ref="C56:D56" si="54">LN(A56/A55)</f>
        <v>9.4619461953644075E-3</v>
      </c>
      <c r="D56" s="132">
        <f t="shared" si="54"/>
        <v>-5.8875480063932354E-4</v>
      </c>
      <c r="E56" s="62"/>
      <c r="F56" s="62"/>
      <c r="G56" s="62"/>
      <c r="H56" s="62"/>
    </row>
    <row r="57" spans="1:8" ht="18">
      <c r="A57" s="67">
        <v>1596</v>
      </c>
      <c r="B57" s="68">
        <v>89.8</v>
      </c>
      <c r="C57" s="131">
        <f t="shared" ref="C57:D57" si="55">LN(A57/A56)</f>
        <v>5.340047242907371E-3</v>
      </c>
      <c r="D57" s="132">
        <f t="shared" si="55"/>
        <v>5.6110881990852256E-2</v>
      </c>
      <c r="E57" s="62"/>
      <c r="F57" s="62"/>
      <c r="G57" s="62"/>
      <c r="H57" s="62"/>
    </row>
    <row r="58" spans="1:8" ht="18">
      <c r="A58" s="67">
        <v>1571</v>
      </c>
      <c r="B58" s="68">
        <v>90.6</v>
      </c>
      <c r="C58" s="131">
        <f t="shared" ref="C58:D58" si="56">LN(A58/A57)</f>
        <v>-1.5788139754132902E-2</v>
      </c>
      <c r="D58" s="132">
        <f t="shared" si="56"/>
        <v>8.8692377407797902E-3</v>
      </c>
      <c r="E58" s="62"/>
      <c r="F58" s="62"/>
      <c r="G58" s="62"/>
      <c r="H58" s="62"/>
    </row>
    <row r="59" spans="1:8" ht="18">
      <c r="A59" s="67">
        <v>1545.6</v>
      </c>
      <c r="B59" s="68">
        <v>87.95</v>
      </c>
      <c r="C59" s="131">
        <f t="shared" ref="C59:D59" si="57">LN(A59/A58)</f>
        <v>-1.630017479736761E-2</v>
      </c>
      <c r="D59" s="132">
        <f t="shared" si="57"/>
        <v>-2.9685741865366336E-2</v>
      </c>
      <c r="E59" s="62"/>
      <c r="F59" s="62"/>
      <c r="G59" s="62"/>
      <c r="H59" s="62"/>
    </row>
    <row r="60" spans="1:8" ht="18">
      <c r="A60" s="67">
        <v>1555</v>
      </c>
      <c r="B60" s="68">
        <v>86.35</v>
      </c>
      <c r="C60" s="131">
        <f t="shared" ref="C60:D60" si="58">LN(A60/A59)</f>
        <v>6.0633611550811196E-3</v>
      </c>
      <c r="D60" s="132">
        <f t="shared" si="58"/>
        <v>-1.8359666590879658E-2</v>
      </c>
      <c r="E60" s="62"/>
      <c r="F60" s="62"/>
      <c r="G60" s="62"/>
      <c r="H60" s="62"/>
    </row>
    <row r="61" spans="1:8" ht="18">
      <c r="A61" s="67">
        <v>1565.7</v>
      </c>
      <c r="B61" s="68">
        <v>85.4</v>
      </c>
      <c r="C61" s="131">
        <f t="shared" ref="C61:D61" si="59">LN(A61/A60)</f>
        <v>6.8574627041427215E-3</v>
      </c>
      <c r="D61" s="132">
        <f t="shared" si="59"/>
        <v>-1.1062703798163263E-2</v>
      </c>
      <c r="E61" s="62"/>
      <c r="F61" s="62"/>
      <c r="G61" s="62"/>
      <c r="H61" s="62"/>
    </row>
    <row r="62" spans="1:8" ht="18">
      <c r="A62" s="67">
        <v>1575</v>
      </c>
      <c r="B62" s="68">
        <v>85.9</v>
      </c>
      <c r="C62" s="131">
        <f t="shared" ref="C62:D62" si="60">LN(A62/A61)</f>
        <v>5.9222639422562371E-3</v>
      </c>
      <c r="D62" s="132">
        <f t="shared" si="60"/>
        <v>5.837728195685404E-3</v>
      </c>
      <c r="E62" s="62"/>
      <c r="F62" s="62"/>
      <c r="G62" s="62"/>
      <c r="H62" s="62"/>
    </row>
    <row r="63" spans="1:8" ht="18">
      <c r="A63" s="67">
        <v>1600</v>
      </c>
      <c r="B63" s="68">
        <v>84.2</v>
      </c>
      <c r="C63" s="131">
        <f t="shared" ref="C63:D63" si="61">LN(A63/A62)</f>
        <v>1.5748356968139112E-2</v>
      </c>
      <c r="D63" s="132">
        <f t="shared" si="61"/>
        <v>-1.9988907741928713E-2</v>
      </c>
      <c r="E63" s="62"/>
      <c r="F63" s="62"/>
      <c r="G63" s="62"/>
      <c r="H63" s="62"/>
    </row>
    <row r="64" spans="1:8" ht="18">
      <c r="A64" s="67">
        <v>1548.4</v>
      </c>
      <c r="B64" s="68">
        <v>83.25</v>
      </c>
      <c r="C64" s="131">
        <f t="shared" ref="C64:D64" si="62">LN(A64/A63)</f>
        <v>-3.2781489524379454E-2</v>
      </c>
      <c r="D64" s="132">
        <f t="shared" si="62"/>
        <v>-1.1346792387727817E-2</v>
      </c>
      <c r="E64" s="62"/>
      <c r="F64" s="62"/>
      <c r="G64" s="62"/>
      <c r="H64" s="62"/>
    </row>
    <row r="65" spans="1:8" ht="18">
      <c r="A65" s="67">
        <v>1540.4</v>
      </c>
      <c r="B65" s="68">
        <v>80.599999999999994</v>
      </c>
      <c r="C65" s="131">
        <f t="shared" ref="C65:D65" si="63">LN(A65/A64)</f>
        <v>-5.1800167627392207E-3</v>
      </c>
      <c r="D65" s="132">
        <f t="shared" si="63"/>
        <v>-3.2349479347970687E-2</v>
      </c>
      <c r="E65" s="62"/>
      <c r="F65" s="62"/>
      <c r="G65" s="62"/>
      <c r="H65" s="62"/>
    </row>
    <row r="66" spans="1:8" ht="18">
      <c r="A66" s="67">
        <v>1539</v>
      </c>
      <c r="B66" s="68">
        <v>81.8</v>
      </c>
      <c r="C66" s="131">
        <f t="shared" ref="C66:D66" si="64">LN(A66/A65)</f>
        <v>-9.0926810187469506E-4</v>
      </c>
      <c r="D66" s="132">
        <f t="shared" si="64"/>
        <v>1.4778594096118902E-2</v>
      </c>
      <c r="E66" s="62"/>
      <c r="F66" s="62"/>
      <c r="G66" s="62"/>
      <c r="H66" s="62"/>
    </row>
    <row r="67" spans="1:8" ht="18">
      <c r="A67" s="67">
        <v>1522.05</v>
      </c>
      <c r="B67" s="68">
        <v>79</v>
      </c>
      <c r="C67" s="131">
        <f t="shared" ref="C67:D67" si="65">LN(A67/A66)</f>
        <v>-1.1074744445677688E-2</v>
      </c>
      <c r="D67" s="132">
        <f t="shared" si="65"/>
        <v>-3.4829391141679808E-2</v>
      </c>
      <c r="E67" s="62"/>
      <c r="F67" s="62"/>
      <c r="G67" s="62"/>
      <c r="H67" s="62"/>
    </row>
    <row r="68" spans="1:8" ht="18">
      <c r="A68" s="67">
        <v>1511.2</v>
      </c>
      <c r="B68" s="68">
        <v>74.3</v>
      </c>
      <c r="C68" s="131">
        <f t="shared" ref="C68:D68" si="66">LN(A68/A67)</f>
        <v>-7.1540732059017032E-3</v>
      </c>
      <c r="D68" s="132">
        <f t="shared" si="66"/>
        <v>-6.1336900743307998E-2</v>
      </c>
      <c r="E68" s="62"/>
      <c r="F68" s="62"/>
      <c r="G68" s="62"/>
      <c r="H68" s="62"/>
    </row>
    <row r="69" spans="1:8" ht="18">
      <c r="A69" s="67">
        <v>1494.9</v>
      </c>
      <c r="B69" s="68">
        <v>77</v>
      </c>
      <c r="C69" s="131">
        <f t="shared" ref="C69:D69" si="67">LN(A69/A68)</f>
        <v>-1.0844722231831194E-2</v>
      </c>
      <c r="D69" s="132">
        <f t="shared" si="67"/>
        <v>3.5694470129970422E-2</v>
      </c>
      <c r="E69" s="62"/>
      <c r="F69" s="62"/>
      <c r="G69" s="62"/>
      <c r="H69" s="62"/>
    </row>
    <row r="70" spans="1:8" ht="18">
      <c r="A70" s="67">
        <v>1507.45</v>
      </c>
      <c r="B70" s="68">
        <v>77.900000000000006</v>
      </c>
      <c r="C70" s="131">
        <f t="shared" ref="C70:D70" si="68">LN(A70/A69)</f>
        <v>8.3601665999643061E-3</v>
      </c>
      <c r="D70" s="132">
        <f t="shared" si="68"/>
        <v>1.162053102301879E-2</v>
      </c>
      <c r="E70" s="62"/>
      <c r="F70" s="62"/>
      <c r="G70" s="62"/>
      <c r="H70" s="62"/>
    </row>
    <row r="71" spans="1:8" ht="18">
      <c r="A71" s="67">
        <v>1506.45</v>
      </c>
      <c r="B71" s="68">
        <v>73.95</v>
      </c>
      <c r="C71" s="131">
        <f t="shared" ref="C71:D71" si="69">LN(A71/A70)</f>
        <v>-6.6359204797517045E-4</v>
      </c>
      <c r="D71" s="132">
        <f t="shared" si="69"/>
        <v>-5.2036763719893769E-2</v>
      </c>
      <c r="E71" s="62"/>
      <c r="F71" s="62"/>
      <c r="G71" s="62"/>
      <c r="H71" s="62"/>
    </row>
    <row r="72" spans="1:8" ht="18">
      <c r="A72" s="67">
        <v>1495.55</v>
      </c>
      <c r="B72" s="68">
        <v>72.55</v>
      </c>
      <c r="C72" s="131">
        <f t="shared" ref="C72:D72" si="70">LN(A72/A71)</f>
        <v>-7.2618573621104935E-3</v>
      </c>
      <c r="D72" s="132">
        <f t="shared" si="70"/>
        <v>-1.9113209826612007E-2</v>
      </c>
      <c r="E72" s="62"/>
      <c r="F72" s="62"/>
      <c r="G72" s="62"/>
      <c r="H72" s="62"/>
    </row>
    <row r="73" spans="1:8" ht="18">
      <c r="A73" s="67">
        <v>1499</v>
      </c>
      <c r="B73" s="68">
        <v>70.75</v>
      </c>
      <c r="C73" s="131">
        <f t="shared" ref="C73:D73" si="71">LN(A73/A72)</f>
        <v>2.3041869572503885E-3</v>
      </c>
      <c r="D73" s="132">
        <f t="shared" si="71"/>
        <v>-2.5123442806849861E-2</v>
      </c>
      <c r="E73" s="62"/>
      <c r="F73" s="62"/>
      <c r="G73" s="62"/>
      <c r="H73" s="62"/>
    </row>
    <row r="74" spans="1:8" ht="18">
      <c r="A74" s="67">
        <v>1562.55</v>
      </c>
      <c r="B74" s="68">
        <v>70.099999999999994</v>
      </c>
      <c r="C74" s="131">
        <f t="shared" ref="C74:D74" si="72">LN(A74/A73)</f>
        <v>4.1520882995969767E-2</v>
      </c>
      <c r="D74" s="132">
        <f t="shared" si="72"/>
        <v>-9.2297424828026425E-3</v>
      </c>
      <c r="E74" s="62"/>
      <c r="F74" s="62"/>
      <c r="G74" s="62"/>
      <c r="H74" s="62"/>
    </row>
    <row r="75" spans="1:8" ht="18">
      <c r="A75" s="67">
        <v>1548</v>
      </c>
      <c r="B75" s="68">
        <v>71.2</v>
      </c>
      <c r="C75" s="131">
        <f t="shared" ref="C75:D75" si="73">LN(A75/A74)</f>
        <v>-9.355326948894984E-3</v>
      </c>
      <c r="D75" s="132">
        <f t="shared" si="73"/>
        <v>1.5570024377385878E-2</v>
      </c>
      <c r="E75" s="62"/>
      <c r="F75" s="62"/>
      <c r="G75" s="62"/>
      <c r="H75" s="62"/>
    </row>
    <row r="76" spans="1:8" ht="18">
      <c r="A76" s="67">
        <v>1499.4</v>
      </c>
      <c r="B76" s="68">
        <v>72.599999999999994</v>
      </c>
      <c r="C76" s="131">
        <f t="shared" ref="C76:D76" si="74">LN(A76/A75)</f>
        <v>-3.1898747080710714E-2</v>
      </c>
      <c r="D76" s="132">
        <f t="shared" si="74"/>
        <v>1.9472103412820099E-2</v>
      </c>
      <c r="E76" s="62"/>
      <c r="F76" s="62"/>
      <c r="G76" s="62"/>
      <c r="H76" s="62"/>
    </row>
    <row r="77" spans="1:8" ht="18">
      <c r="A77" s="67">
        <v>1485</v>
      </c>
      <c r="B77" s="68">
        <v>71.2</v>
      </c>
      <c r="C77" s="131">
        <f t="shared" ref="C77:D77" si="75">LN(A77/A76)</f>
        <v>-9.6502558321618151E-3</v>
      </c>
      <c r="D77" s="132">
        <f t="shared" si="75"/>
        <v>-1.9472103412820182E-2</v>
      </c>
      <c r="E77" s="62"/>
      <c r="F77" s="62"/>
      <c r="G77" s="62"/>
      <c r="H77" s="62"/>
    </row>
    <row r="78" spans="1:8" ht="18">
      <c r="A78" s="67">
        <v>1462.65</v>
      </c>
      <c r="B78" s="68">
        <v>69.8</v>
      </c>
      <c r="C78" s="131">
        <f t="shared" ref="C78:D78" si="76">LN(A78/A77)</f>
        <v>-1.5164913287562219E-2</v>
      </c>
      <c r="D78" s="132">
        <f t="shared" si="76"/>
        <v>-1.9858808649603401E-2</v>
      </c>
      <c r="E78" s="62"/>
      <c r="F78" s="62"/>
      <c r="G78" s="62"/>
      <c r="H78" s="62"/>
    </row>
    <row r="79" spans="1:8" ht="18">
      <c r="A79" s="67">
        <v>1456.7</v>
      </c>
      <c r="B79" s="68">
        <v>72.400000000000006</v>
      </c>
      <c r="C79" s="131">
        <f t="shared" ref="C79:D79" si="77">LN(A79/A78)</f>
        <v>-4.0762554943356696E-3</v>
      </c>
      <c r="D79" s="132">
        <f t="shared" si="77"/>
        <v>3.6572289623344037E-2</v>
      </c>
      <c r="E79" s="62"/>
      <c r="F79" s="62"/>
      <c r="G79" s="62"/>
      <c r="H79" s="62"/>
    </row>
    <row r="80" spans="1:8" ht="18">
      <c r="A80" s="67">
        <v>1460.9</v>
      </c>
      <c r="B80" s="68">
        <v>72.2</v>
      </c>
      <c r="C80" s="131">
        <f t="shared" ref="C80:D80" si="78">LN(A80/A79)</f>
        <v>2.8790806835662769E-3</v>
      </c>
      <c r="D80" s="132">
        <f t="shared" si="78"/>
        <v>-2.766253492890185E-3</v>
      </c>
      <c r="E80" s="62"/>
      <c r="F80" s="62"/>
      <c r="G80" s="62"/>
      <c r="H80" s="62"/>
    </row>
    <row r="81" spans="1:8" ht="18">
      <c r="A81" s="67">
        <v>1432.8</v>
      </c>
      <c r="B81" s="68">
        <v>71.45</v>
      </c>
      <c r="C81" s="131">
        <f t="shared" ref="C81:D81" si="79">LN(A81/A80)</f>
        <v>-1.9422112391966388E-2</v>
      </c>
      <c r="D81" s="132">
        <f t="shared" si="79"/>
        <v>-1.0442141522904088E-2</v>
      </c>
      <c r="E81" s="62"/>
      <c r="F81" s="62"/>
      <c r="G81" s="62"/>
      <c r="H81" s="62"/>
    </row>
    <row r="82" spans="1:8" ht="18">
      <c r="A82" s="67">
        <v>1399</v>
      </c>
      <c r="B82" s="68">
        <v>69</v>
      </c>
      <c r="C82" s="131">
        <f t="shared" ref="C82:D82" si="80">LN(A82/A81)</f>
        <v>-2.3872876081020861E-2</v>
      </c>
      <c r="D82" s="132">
        <f t="shared" si="80"/>
        <v>-3.4891399778617056E-2</v>
      </c>
      <c r="E82" s="62"/>
      <c r="F82" s="62"/>
      <c r="G82" s="62"/>
      <c r="H82" s="62"/>
    </row>
    <row r="83" spans="1:8" ht="18">
      <c r="A83" s="67">
        <v>1406.45</v>
      </c>
      <c r="B83" s="68">
        <v>70.45</v>
      </c>
      <c r="C83" s="131">
        <f t="shared" ref="C83:D83" si="81">LN(A83/A82)</f>
        <v>5.3111033968498882E-3</v>
      </c>
      <c r="D83" s="132">
        <f t="shared" si="81"/>
        <v>2.0796733747429977E-2</v>
      </c>
      <c r="E83" s="62"/>
      <c r="F83" s="62"/>
      <c r="G83" s="62"/>
      <c r="H83" s="62"/>
    </row>
    <row r="84" spans="1:8" ht="18">
      <c r="A84" s="67">
        <v>1436.7</v>
      </c>
      <c r="B84" s="68">
        <v>68.25</v>
      </c>
      <c r="C84" s="131">
        <f t="shared" ref="C84:D84" si="82">LN(A84/A83)</f>
        <v>2.1280017954342305E-2</v>
      </c>
      <c r="D84" s="132">
        <f t="shared" si="82"/>
        <v>-3.1725804279620157E-2</v>
      </c>
      <c r="E84" s="62"/>
      <c r="F84" s="62"/>
      <c r="G84" s="62"/>
      <c r="H84" s="62"/>
    </row>
    <row r="85" spans="1:8" ht="18">
      <c r="A85" s="67">
        <v>1445</v>
      </c>
      <c r="B85" s="68">
        <v>68.2</v>
      </c>
      <c r="C85" s="131">
        <f t="shared" ref="C85:D85" si="83">LN(A85/A84)</f>
        <v>5.7605045298590365E-3</v>
      </c>
      <c r="D85" s="132">
        <f t="shared" si="83"/>
        <v>-7.3286921565269571E-4</v>
      </c>
      <c r="E85" s="62"/>
      <c r="F85" s="62"/>
      <c r="G85" s="62"/>
      <c r="H85" s="62"/>
    </row>
    <row r="86" spans="1:8" ht="18">
      <c r="A86" s="67">
        <v>1417.7</v>
      </c>
      <c r="B86" s="68">
        <v>63</v>
      </c>
      <c r="C86" s="131">
        <f t="shared" ref="C86:D86" si="84">LN(A86/A85)</f>
        <v>-1.9073481422946618E-2</v>
      </c>
      <c r="D86" s="132">
        <f t="shared" si="84"/>
        <v>-7.930983845788378E-2</v>
      </c>
      <c r="E86" s="62"/>
      <c r="F86" s="62"/>
      <c r="G86" s="62"/>
      <c r="H86" s="62"/>
    </row>
    <row r="87" spans="1:8" ht="18">
      <c r="A87" s="67">
        <v>1426.4</v>
      </c>
      <c r="B87" s="68">
        <v>63.4</v>
      </c>
      <c r="C87" s="131">
        <f t="shared" ref="C87:D87" si="85">LN(A87/A86)</f>
        <v>6.1179474253447554E-3</v>
      </c>
      <c r="D87" s="132">
        <f t="shared" si="85"/>
        <v>6.3291350516475296E-3</v>
      </c>
      <c r="E87" s="62"/>
      <c r="F87" s="62"/>
      <c r="G87" s="62"/>
      <c r="H87" s="62"/>
    </row>
    <row r="88" spans="1:8" ht="18">
      <c r="A88" s="67">
        <v>1426.8</v>
      </c>
      <c r="B88" s="68">
        <v>60.9</v>
      </c>
      <c r="C88" s="131">
        <f t="shared" ref="C88:D88" si="86">LN(A88/A87)</f>
        <v>2.8038693580581612E-4</v>
      </c>
      <c r="D88" s="132">
        <f t="shared" si="86"/>
        <v>-4.0230686727328879E-2</v>
      </c>
      <c r="E88" s="62"/>
      <c r="F88" s="62"/>
      <c r="G88" s="62"/>
      <c r="H88" s="62"/>
    </row>
    <row r="89" spans="1:8" ht="18">
      <c r="A89" s="67">
        <v>1434.6</v>
      </c>
      <c r="B89" s="68">
        <v>61.3</v>
      </c>
      <c r="C89" s="131">
        <f t="shared" ref="C89:D89" si="87">LN(A89/A88)</f>
        <v>5.4518902075974957E-3</v>
      </c>
      <c r="D89" s="132">
        <f t="shared" si="87"/>
        <v>6.5466682263143677E-3</v>
      </c>
      <c r="E89" s="62"/>
      <c r="F89" s="62"/>
      <c r="G89" s="62"/>
      <c r="H89" s="62"/>
    </row>
    <row r="90" spans="1:8" ht="18">
      <c r="A90" s="67">
        <v>1429</v>
      </c>
      <c r="B90" s="68">
        <v>63.65</v>
      </c>
      <c r="C90" s="131">
        <f t="shared" ref="C90:D90" si="88">LN(A90/A89)</f>
        <v>-3.9111657624665364E-3</v>
      </c>
      <c r="D90" s="132">
        <f t="shared" si="88"/>
        <v>3.7619482061249931E-2</v>
      </c>
      <c r="E90" s="62"/>
      <c r="F90" s="62"/>
      <c r="G90" s="62"/>
      <c r="H90" s="62"/>
    </row>
    <row r="91" spans="1:8" ht="18">
      <c r="A91" s="67">
        <v>1442</v>
      </c>
      <c r="B91" s="68">
        <v>65</v>
      </c>
      <c r="C91" s="131">
        <f t="shared" ref="C91:D91" si="89">LN(A91/A90)</f>
        <v>9.0561399150270484E-3</v>
      </c>
      <c r="D91" s="132">
        <f t="shared" si="89"/>
        <v>2.0987944892221611E-2</v>
      </c>
      <c r="E91" s="62"/>
      <c r="F91" s="62"/>
      <c r="G91" s="62"/>
      <c r="H91" s="62"/>
    </row>
    <row r="92" spans="1:8" ht="18">
      <c r="A92" s="67">
        <v>1479</v>
      </c>
      <c r="B92" s="68">
        <v>65.95</v>
      </c>
      <c r="C92" s="131">
        <f t="shared" ref="C92:D92" si="90">LN(A92/A91)</f>
        <v>2.5335144865905403E-2</v>
      </c>
      <c r="D92" s="132">
        <f t="shared" si="90"/>
        <v>1.4509609267686574E-2</v>
      </c>
      <c r="E92" s="62"/>
      <c r="F92" s="62"/>
      <c r="G92" s="62"/>
      <c r="H92" s="62"/>
    </row>
    <row r="93" spans="1:8" ht="18">
      <c r="A93" s="67">
        <v>1503.65</v>
      </c>
      <c r="B93" s="68">
        <v>66.099999999999994</v>
      </c>
      <c r="C93" s="131">
        <f t="shared" ref="C93:D93" si="91">LN(A93/A92)</f>
        <v>1.6529301951210724E-2</v>
      </c>
      <c r="D93" s="132">
        <f t="shared" si="91"/>
        <v>2.2718676943168014E-3</v>
      </c>
      <c r="E93" s="62"/>
      <c r="F93" s="62"/>
      <c r="G93" s="62"/>
      <c r="H93" s="62"/>
    </row>
    <row r="94" spans="1:8" ht="18">
      <c r="A94" s="67">
        <v>1453.8</v>
      </c>
      <c r="B94" s="68">
        <v>64</v>
      </c>
      <c r="C94" s="131">
        <f t="shared" ref="C94:D94" si="92">LN(A94/A93)</f>
        <v>-3.3714667611475464E-2</v>
      </c>
      <c r="D94" s="132">
        <f t="shared" si="92"/>
        <v>-3.228566349796861E-2</v>
      </c>
      <c r="E94" s="62"/>
      <c r="F94" s="62"/>
      <c r="G94" s="62"/>
      <c r="H94" s="62"/>
    </row>
    <row r="95" spans="1:8" ht="18">
      <c r="A95" s="67">
        <v>1421.9</v>
      </c>
      <c r="B95" s="68">
        <v>62.8</v>
      </c>
      <c r="C95" s="131">
        <f t="shared" ref="C95:D95" si="93">LN(A95/A94)</f>
        <v>-2.2186812648206246E-2</v>
      </c>
      <c r="D95" s="132">
        <f t="shared" si="93"/>
        <v>-1.8928009885518911E-2</v>
      </c>
      <c r="E95" s="62"/>
      <c r="F95" s="62"/>
      <c r="G95" s="62"/>
      <c r="H95" s="62"/>
    </row>
    <row r="96" spans="1:8" ht="18">
      <c r="A96" s="67">
        <v>1423</v>
      </c>
      <c r="B96" s="68">
        <v>63.3</v>
      </c>
      <c r="C96" s="131">
        <f t="shared" ref="C96:D96" si="94">LN(A96/A95)</f>
        <v>7.7331368752359304E-4</v>
      </c>
      <c r="D96" s="132">
        <f t="shared" si="94"/>
        <v>7.9302556759775645E-3</v>
      </c>
      <c r="E96" s="62"/>
      <c r="F96" s="62"/>
      <c r="G96" s="62"/>
      <c r="H96" s="62"/>
    </row>
    <row r="97" spans="1:8" ht="18">
      <c r="A97" s="67">
        <v>1409.6</v>
      </c>
      <c r="B97" s="68">
        <v>63.6</v>
      </c>
      <c r="C97" s="131">
        <f t="shared" ref="C97:D97" si="95">LN(A97/A96)</f>
        <v>-9.4613429079373496E-3</v>
      </c>
      <c r="D97" s="132">
        <f t="shared" si="95"/>
        <v>4.728141195946116E-3</v>
      </c>
      <c r="E97" s="62"/>
      <c r="F97" s="62"/>
      <c r="G97" s="62"/>
      <c r="H97" s="62"/>
    </row>
    <row r="98" spans="1:8" ht="18">
      <c r="A98" s="67">
        <v>1410.8</v>
      </c>
      <c r="B98" s="68">
        <v>63.5</v>
      </c>
      <c r="C98" s="131">
        <f t="shared" ref="C98:D98" si="96">LN(A98/A97)</f>
        <v>8.5094317998199854E-4</v>
      </c>
      <c r="D98" s="132">
        <f t="shared" si="96"/>
        <v>-1.573564447430552E-3</v>
      </c>
      <c r="E98" s="62"/>
      <c r="F98" s="62"/>
      <c r="G98" s="62"/>
      <c r="H98" s="62"/>
    </row>
    <row r="99" spans="1:8" ht="18">
      <c r="A99" s="67">
        <v>1424.95</v>
      </c>
      <c r="B99" s="68">
        <v>63.4</v>
      </c>
      <c r="C99" s="131">
        <f t="shared" ref="C99:D99" si="97">LN(A99/A98)</f>
        <v>9.9798060059673854E-3</v>
      </c>
      <c r="D99" s="132">
        <f t="shared" si="97"/>
        <v>-1.5760444554657658E-3</v>
      </c>
      <c r="E99" s="62"/>
      <c r="F99" s="62"/>
      <c r="G99" s="62"/>
      <c r="H99" s="62"/>
    </row>
    <row r="100" spans="1:8" ht="18">
      <c r="A100" s="67">
        <v>1430</v>
      </c>
      <c r="B100" s="68">
        <v>63.85</v>
      </c>
      <c r="C100" s="131">
        <f t="shared" ref="C100:D100" si="98">LN(A100/A99)</f>
        <v>3.5377188860886044E-3</v>
      </c>
      <c r="D100" s="132">
        <f t="shared" si="98"/>
        <v>7.0727210353680146E-3</v>
      </c>
      <c r="E100" s="62"/>
      <c r="F100" s="62"/>
      <c r="G100" s="62"/>
      <c r="H100" s="62"/>
    </row>
    <row r="101" spans="1:8" ht="18">
      <c r="A101" s="67">
        <v>1424.2</v>
      </c>
      <c r="B101" s="68">
        <v>70.2</v>
      </c>
      <c r="C101" s="131">
        <f t="shared" ref="C101:D101" si="99">LN(A101/A100)</f>
        <v>-4.0641917059285292E-3</v>
      </c>
      <c r="D101" s="132">
        <f t="shared" si="99"/>
        <v>9.4811728553217109E-2</v>
      </c>
      <c r="E101" s="62"/>
      <c r="F101" s="62"/>
      <c r="G101" s="62"/>
      <c r="H101" s="62"/>
    </row>
    <row r="102" spans="1:8" ht="18">
      <c r="A102" s="67">
        <v>1408.6</v>
      </c>
      <c r="B102" s="68">
        <v>73.400000000000006</v>
      </c>
      <c r="C102" s="131">
        <f t="shared" ref="C102:D102" si="100">LN(A102/A101)</f>
        <v>-1.1013949236714518E-2</v>
      </c>
      <c r="D102" s="132">
        <f t="shared" si="100"/>
        <v>4.4575624588704586E-2</v>
      </c>
      <c r="E102" s="62"/>
      <c r="F102" s="62"/>
      <c r="G102" s="62"/>
      <c r="H102" s="62"/>
    </row>
    <row r="103" spans="1:8" ht="18">
      <c r="A103" s="67">
        <v>1398.9</v>
      </c>
      <c r="B103" s="68">
        <v>73.25</v>
      </c>
      <c r="C103" s="131">
        <f t="shared" ref="C103:D103" si="101">LN(A103/A102)</f>
        <v>-6.9100898289249854E-3</v>
      </c>
      <c r="D103" s="132">
        <f t="shared" si="101"/>
        <v>-2.0456877232933237E-3</v>
      </c>
      <c r="E103" s="62"/>
      <c r="F103" s="62"/>
      <c r="G103" s="62"/>
      <c r="H103" s="62"/>
    </row>
    <row r="104" spans="1:8" ht="18">
      <c r="A104" s="67">
        <v>1442.6</v>
      </c>
      <c r="B104" s="68">
        <v>71.400000000000006</v>
      </c>
      <c r="C104" s="131">
        <f t="shared" ref="C104:D104" si="102">LN(A104/A103)</f>
        <v>3.0760827587187223E-2</v>
      </c>
      <c r="D104" s="132">
        <f t="shared" si="102"/>
        <v>-2.5580378551637938E-2</v>
      </c>
      <c r="E104" s="62"/>
      <c r="F104" s="62"/>
      <c r="G104" s="62"/>
      <c r="H104" s="62"/>
    </row>
    <row r="105" spans="1:8" ht="18">
      <c r="A105" s="67">
        <v>1482.75</v>
      </c>
      <c r="B105" s="68">
        <v>77.349999999999994</v>
      </c>
      <c r="C105" s="131">
        <f t="shared" ref="C105:D105" si="103">LN(A105/A104)</f>
        <v>2.7451430649263833E-2</v>
      </c>
      <c r="D105" s="132">
        <f t="shared" si="103"/>
        <v>8.0042707673536356E-2</v>
      </c>
      <c r="E105" s="62"/>
      <c r="F105" s="62"/>
      <c r="G105" s="62"/>
      <c r="H105" s="62"/>
    </row>
    <row r="106" spans="1:8" ht="18">
      <c r="A106" s="67">
        <v>1478.85</v>
      </c>
      <c r="B106" s="68">
        <v>78.45</v>
      </c>
      <c r="C106" s="131">
        <f t="shared" ref="C106:D106" si="104">LN(A106/A105)</f>
        <v>-2.6337130296759602E-3</v>
      </c>
      <c r="D106" s="132">
        <f t="shared" si="104"/>
        <v>1.412090215996664E-2</v>
      </c>
      <c r="E106" s="62"/>
      <c r="F106" s="62"/>
      <c r="G106" s="62"/>
      <c r="H106" s="62"/>
    </row>
    <row r="107" spans="1:8" ht="18">
      <c r="A107" s="67">
        <v>1465.9</v>
      </c>
      <c r="B107" s="68">
        <v>76.55</v>
      </c>
      <c r="C107" s="131">
        <f t="shared" ref="C107:D107" si="105">LN(A107/A106)</f>
        <v>-8.7953703931744863E-3</v>
      </c>
      <c r="D107" s="132">
        <f t="shared" si="105"/>
        <v>-2.451735707534896E-2</v>
      </c>
      <c r="E107" s="62"/>
      <c r="F107" s="62"/>
      <c r="G107" s="62"/>
      <c r="H107" s="62"/>
    </row>
    <row r="108" spans="1:8" ht="18">
      <c r="A108" s="67">
        <v>1501.9</v>
      </c>
      <c r="B108" s="68">
        <v>77.2</v>
      </c>
      <c r="C108" s="131">
        <f t="shared" ref="C108:D108" si="106">LN(A108/A107)</f>
        <v>2.4261584915549562E-2</v>
      </c>
      <c r="D108" s="132">
        <f t="shared" si="106"/>
        <v>8.4553349270378997E-3</v>
      </c>
      <c r="E108" s="62"/>
      <c r="F108" s="62"/>
      <c r="G108" s="62"/>
      <c r="H108" s="62"/>
    </row>
    <row r="109" spans="1:8" ht="18">
      <c r="A109" s="67">
        <v>1520.45</v>
      </c>
      <c r="B109" s="68">
        <v>82.15</v>
      </c>
      <c r="C109" s="131">
        <f t="shared" ref="C109:D109" si="107">LN(A109/A108)</f>
        <v>1.2275370445433E-2</v>
      </c>
      <c r="D109" s="132">
        <f t="shared" si="107"/>
        <v>6.2147387452546603E-2</v>
      </c>
      <c r="E109" s="62"/>
      <c r="F109" s="62"/>
      <c r="G109" s="62"/>
      <c r="H109" s="62"/>
    </row>
    <row r="110" spans="1:8" ht="18">
      <c r="A110" s="67">
        <v>1513.75</v>
      </c>
      <c r="B110" s="68">
        <v>83.9</v>
      </c>
      <c r="C110" s="131">
        <f t="shared" ref="C110:D110" si="108">LN(A110/A109)</f>
        <v>-4.4163277896662224E-3</v>
      </c>
      <c r="D110" s="132">
        <f t="shared" si="108"/>
        <v>2.107876898988334E-2</v>
      </c>
      <c r="E110" s="62"/>
      <c r="F110" s="62"/>
      <c r="G110" s="62"/>
      <c r="H110" s="62"/>
    </row>
    <row r="111" spans="1:8" ht="18">
      <c r="A111" s="67">
        <v>1487</v>
      </c>
      <c r="B111" s="68">
        <v>83.3</v>
      </c>
      <c r="C111" s="131">
        <f t="shared" ref="C111:D111" si="109">LN(A111/A110)</f>
        <v>-1.7829348407146901E-2</v>
      </c>
      <c r="D111" s="132">
        <f t="shared" si="109"/>
        <v>-7.1770643003635929E-3</v>
      </c>
      <c r="E111" s="62"/>
      <c r="F111" s="62"/>
      <c r="G111" s="62"/>
      <c r="H111" s="62"/>
    </row>
    <row r="112" spans="1:8" ht="18">
      <c r="A112" s="67">
        <v>1489</v>
      </c>
      <c r="B112" s="68">
        <v>81.900000000000006</v>
      </c>
      <c r="C112" s="131">
        <f t="shared" ref="C112:D112" si="110">LN(A112/A111)</f>
        <v>1.3440862238539562E-3</v>
      </c>
      <c r="D112" s="132">
        <f t="shared" si="110"/>
        <v>-1.6949558313773205E-2</v>
      </c>
      <c r="E112" s="62"/>
      <c r="F112" s="62"/>
      <c r="G112" s="62"/>
      <c r="H112" s="62"/>
    </row>
    <row r="113" spans="1:8" ht="18">
      <c r="A113" s="67">
        <v>1513</v>
      </c>
      <c r="B113" s="68">
        <v>80.75</v>
      </c>
      <c r="C113" s="131">
        <f t="shared" ref="C113:D113" si="111">LN(A113/A112)</f>
        <v>1.5989681104346905E-2</v>
      </c>
      <c r="D113" s="132">
        <f t="shared" si="111"/>
        <v>-1.4141028756257881E-2</v>
      </c>
      <c r="E113" s="62"/>
      <c r="F113" s="62"/>
      <c r="G113" s="62"/>
      <c r="H113" s="62"/>
    </row>
    <row r="114" spans="1:8" ht="18">
      <c r="A114" s="67">
        <v>1519.5</v>
      </c>
      <c r="B114" s="68">
        <v>81.849999999999994</v>
      </c>
      <c r="C114" s="131">
        <f t="shared" ref="C114:D114" si="112">LN(A114/A113)</f>
        <v>4.2868985684918091E-3</v>
      </c>
      <c r="D114" s="132">
        <f t="shared" si="112"/>
        <v>1.3530341714377838E-2</v>
      </c>
      <c r="E114" s="62"/>
      <c r="F114" s="62"/>
      <c r="G114" s="62"/>
      <c r="H114" s="62"/>
    </row>
    <row r="115" spans="1:8" ht="18">
      <c r="A115" s="67">
        <v>1527</v>
      </c>
      <c r="B115" s="68">
        <v>80</v>
      </c>
      <c r="C115" s="131">
        <f t="shared" ref="C115:D115" si="113">LN(A115/A114)</f>
        <v>4.9236928617847411E-3</v>
      </c>
      <c r="D115" s="132">
        <f t="shared" si="113"/>
        <v>-2.2861669143262237E-2</v>
      </c>
      <c r="E115" s="62"/>
      <c r="F115" s="62"/>
      <c r="G115" s="62"/>
      <c r="H115" s="62"/>
    </row>
    <row r="116" spans="1:8" ht="18">
      <c r="A116" s="67">
        <v>1510.2</v>
      </c>
      <c r="B116" s="68">
        <v>77.400000000000006</v>
      </c>
      <c r="C116" s="131">
        <f t="shared" ref="C116:D116" si="114">LN(A116/A115)</f>
        <v>-1.1062933849307248E-2</v>
      </c>
      <c r="D116" s="132">
        <f t="shared" si="114"/>
        <v>-3.3039854078200155E-2</v>
      </c>
      <c r="E116" s="62"/>
      <c r="F116" s="62"/>
      <c r="G116" s="62"/>
      <c r="H116" s="62"/>
    </row>
    <row r="117" spans="1:8" ht="18">
      <c r="A117" s="67">
        <v>1524.95</v>
      </c>
      <c r="B117" s="68">
        <v>78.599999999999994</v>
      </c>
      <c r="C117" s="131">
        <f t="shared" ref="C117:D117" si="115">LN(A117/A116)</f>
        <v>9.7195302494392545E-3</v>
      </c>
      <c r="D117" s="132">
        <f t="shared" si="115"/>
        <v>1.5384918839479237E-2</v>
      </c>
      <c r="E117" s="62"/>
      <c r="F117" s="62"/>
      <c r="G117" s="62"/>
      <c r="H117" s="62"/>
    </row>
    <row r="118" spans="1:8" ht="18">
      <c r="A118" s="67">
        <v>1520.65</v>
      </c>
      <c r="B118" s="68">
        <v>81</v>
      </c>
      <c r="C118" s="131">
        <f t="shared" ref="C118:D118" si="116">LN(A118/A117)</f>
        <v>-2.8237476078201138E-3</v>
      </c>
      <c r="D118" s="132">
        <f t="shared" si="116"/>
        <v>3.0077455237277954E-2</v>
      </c>
      <c r="E118" s="62"/>
      <c r="F118" s="62"/>
      <c r="G118" s="62"/>
      <c r="H118" s="62"/>
    </row>
    <row r="119" spans="1:8" ht="18">
      <c r="A119" s="67">
        <v>1514</v>
      </c>
      <c r="B119" s="68">
        <v>81.7</v>
      </c>
      <c r="C119" s="131">
        <f t="shared" ref="C119:D119" si="117">LN(A119/A118)</f>
        <v>-4.3827200135502118E-3</v>
      </c>
      <c r="D119" s="132">
        <f t="shared" si="117"/>
        <v>8.6048471935184275E-3</v>
      </c>
      <c r="E119" s="62"/>
      <c r="F119" s="62"/>
      <c r="G119" s="62"/>
      <c r="H119" s="62"/>
    </row>
    <row r="120" spans="1:8" ht="18">
      <c r="A120" s="67">
        <v>1501.3</v>
      </c>
      <c r="B120" s="68">
        <v>81.45</v>
      </c>
      <c r="C120" s="131">
        <f t="shared" ref="C120:D120" si="118">LN(A120/A119)</f>
        <v>-8.4237555791348076E-3</v>
      </c>
      <c r="D120" s="132">
        <f t="shared" si="118"/>
        <v>-3.0646668179031039E-3</v>
      </c>
      <c r="E120" s="62"/>
      <c r="F120" s="62"/>
      <c r="G120" s="62"/>
      <c r="H120" s="62"/>
    </row>
    <row r="121" spans="1:8" ht="18">
      <c r="A121" s="67">
        <v>1502</v>
      </c>
      <c r="B121" s="68">
        <v>83</v>
      </c>
      <c r="C121" s="131">
        <f t="shared" ref="C121:D121" si="119">LN(A121/A120)</f>
        <v>4.661539058207812E-4</v>
      </c>
      <c r="D121" s="132">
        <f t="shared" si="119"/>
        <v>1.8851272748543847E-2</v>
      </c>
      <c r="E121" s="62"/>
      <c r="F121" s="62"/>
      <c r="G121" s="62"/>
      <c r="H121" s="62"/>
    </row>
    <row r="122" spans="1:8" ht="18">
      <c r="A122" s="67">
        <v>1489</v>
      </c>
      <c r="B122" s="68">
        <v>80.650000000000006</v>
      </c>
      <c r="C122" s="131">
        <f t="shared" ref="C122:D122" si="120">LN(A122/A121)</f>
        <v>-8.6927996400711135E-3</v>
      </c>
      <c r="D122" s="132">
        <f t="shared" si="120"/>
        <v>-2.8721803225379983E-2</v>
      </c>
      <c r="E122" s="62"/>
      <c r="F122" s="62"/>
      <c r="G122" s="62"/>
      <c r="H122" s="62"/>
    </row>
    <row r="123" spans="1:8" ht="18">
      <c r="A123" s="67">
        <v>1496.55</v>
      </c>
      <c r="B123" s="68">
        <v>81.2</v>
      </c>
      <c r="C123" s="131">
        <f t="shared" ref="C123:D123" si="121">LN(A123/A122)</f>
        <v>5.0577053436168104E-3</v>
      </c>
      <c r="D123" s="132">
        <f t="shared" si="121"/>
        <v>6.7964425964143977E-3</v>
      </c>
      <c r="E123" s="62"/>
      <c r="F123" s="62"/>
      <c r="G123" s="62"/>
      <c r="H123" s="62"/>
    </row>
    <row r="124" spans="1:8" ht="18">
      <c r="A124" s="67">
        <v>1486</v>
      </c>
      <c r="B124" s="68">
        <v>80.400000000000006</v>
      </c>
      <c r="C124" s="131">
        <f t="shared" ref="C124:D124" si="122">LN(A124/A123)</f>
        <v>-7.0745127499213583E-3</v>
      </c>
      <c r="D124" s="132">
        <f t="shared" si="122"/>
        <v>-9.9010709827115698E-3</v>
      </c>
      <c r="E124" s="62"/>
      <c r="F124" s="62"/>
      <c r="G124" s="62"/>
      <c r="H124" s="62"/>
    </row>
    <row r="125" spans="1:8" ht="18">
      <c r="A125" s="67">
        <v>1496</v>
      </c>
      <c r="B125" s="68">
        <v>79.75</v>
      </c>
      <c r="C125" s="131">
        <f t="shared" ref="C125:D125" si="123">LN(A125/A124)</f>
        <v>6.7069332567180799E-3</v>
      </c>
      <c r="D125" s="132">
        <f t="shared" si="123"/>
        <v>-8.1174345199667656E-3</v>
      </c>
      <c r="E125" s="62"/>
      <c r="F125" s="62"/>
      <c r="G125" s="62"/>
      <c r="H125" s="62"/>
    </row>
    <row r="126" spans="1:8" ht="18">
      <c r="A126" s="67">
        <v>1494</v>
      </c>
      <c r="B126" s="68">
        <v>79.150000000000006</v>
      </c>
      <c r="C126" s="131">
        <f t="shared" ref="C126:D126" si="124">LN(A126/A125)</f>
        <v>-1.3377928416599422E-3</v>
      </c>
      <c r="D126" s="132">
        <f t="shared" si="124"/>
        <v>-7.5519553379326809E-3</v>
      </c>
      <c r="E126" s="62"/>
      <c r="F126" s="62"/>
      <c r="G126" s="62"/>
      <c r="H126" s="62"/>
    </row>
    <row r="127" spans="1:8" ht="18">
      <c r="A127" s="67">
        <v>1478.75</v>
      </c>
      <c r="B127" s="68">
        <v>78.3</v>
      </c>
      <c r="C127" s="131">
        <f t="shared" ref="C127:D127" si="125">LN(A127/A126)</f>
        <v>-1.0259950400166098E-2</v>
      </c>
      <c r="D127" s="132">
        <f t="shared" si="125"/>
        <v>-1.0797183330263856E-2</v>
      </c>
      <c r="E127" s="62"/>
      <c r="F127" s="62"/>
      <c r="G127" s="62"/>
      <c r="H127" s="62"/>
    </row>
    <row r="128" spans="1:8" ht="18">
      <c r="A128" s="67">
        <v>1490</v>
      </c>
      <c r="B128" s="68">
        <v>77.900000000000006</v>
      </c>
      <c r="C128" s="131">
        <f t="shared" ref="C128:D128" si="126">LN(A128/A127)</f>
        <v>7.5789836469082987E-3</v>
      </c>
      <c r="D128" s="132">
        <f t="shared" si="126"/>
        <v>-5.1216501200546946E-3</v>
      </c>
      <c r="E128" s="62"/>
      <c r="F128" s="62"/>
      <c r="G128" s="62"/>
      <c r="H128" s="62"/>
    </row>
    <row r="129" spans="1:8" ht="18">
      <c r="A129" s="67">
        <v>1491.8</v>
      </c>
      <c r="B129" s="68">
        <v>77.55</v>
      </c>
      <c r="C129" s="131">
        <f t="shared" ref="C129:D129" si="127">LN(A129/A128)</f>
        <v>1.2073245815579583E-3</v>
      </c>
      <c r="D129" s="132">
        <f t="shared" si="127"/>
        <v>-4.503063254154855E-3</v>
      </c>
      <c r="E129" s="62"/>
      <c r="F129" s="62"/>
      <c r="G129" s="62"/>
      <c r="H129" s="62"/>
    </row>
    <row r="130" spans="1:8" ht="18">
      <c r="A130" s="67">
        <v>1508</v>
      </c>
      <c r="B130" s="68">
        <v>81.900000000000006</v>
      </c>
      <c r="C130" s="131">
        <f t="shared" ref="C130:D130" si="128">LN(A130/A129)</f>
        <v>1.0800825046838571E-2</v>
      </c>
      <c r="D130" s="132">
        <f t="shared" si="128"/>
        <v>5.4576101236475938E-2</v>
      </c>
      <c r="E130" s="62"/>
      <c r="F130" s="62"/>
      <c r="G130" s="62"/>
      <c r="H130" s="62"/>
    </row>
    <row r="131" spans="1:8" ht="18">
      <c r="A131" s="67">
        <v>1497.8</v>
      </c>
      <c r="B131" s="68">
        <v>81.25</v>
      </c>
      <c r="C131" s="131">
        <f t="shared" ref="C131:D131" si="129">LN(A131/A130)</f>
        <v>-6.7869047526346532E-3</v>
      </c>
      <c r="D131" s="132">
        <f t="shared" si="129"/>
        <v>-7.9681696491769576E-3</v>
      </c>
      <c r="E131" s="62"/>
      <c r="F131" s="62"/>
      <c r="G131" s="62"/>
      <c r="H131" s="62"/>
    </row>
    <row r="132" spans="1:8" ht="18">
      <c r="A132" s="67">
        <v>1513.45</v>
      </c>
      <c r="B132" s="68">
        <v>79.150000000000006</v>
      </c>
      <c r="C132" s="131">
        <f t="shared" ref="C132:D132" si="130">LN(A132/A131)</f>
        <v>1.0394448091555595E-2</v>
      </c>
      <c r="D132" s="132">
        <f t="shared" si="130"/>
        <v>-2.6186034882825605E-2</v>
      </c>
      <c r="E132" s="62"/>
      <c r="F132" s="62"/>
      <c r="G132" s="62"/>
      <c r="H132" s="62"/>
    </row>
    <row r="133" spans="1:8" ht="18">
      <c r="A133" s="67">
        <v>1522</v>
      </c>
      <c r="B133" s="68">
        <v>79.2</v>
      </c>
      <c r="C133" s="131">
        <f t="shared" ref="C133:D133" si="131">LN(A133/A132)</f>
        <v>5.6334465148089423E-3</v>
      </c>
      <c r="D133" s="132">
        <f t="shared" si="131"/>
        <v>6.3151249335887955E-4</v>
      </c>
      <c r="E133" s="62"/>
      <c r="F133" s="62"/>
      <c r="G133" s="62"/>
      <c r="H133" s="62"/>
    </row>
    <row r="134" spans="1:8" ht="18">
      <c r="A134" s="67">
        <v>1523</v>
      </c>
      <c r="B134" s="68">
        <v>80.400000000000006</v>
      </c>
      <c r="C134" s="131">
        <f t="shared" ref="C134:D134" si="132">LN(A134/A133)</f>
        <v>6.5681447353075359E-4</v>
      </c>
      <c r="D134" s="132">
        <f t="shared" si="132"/>
        <v>1.5037877364540502E-2</v>
      </c>
      <c r="E134" s="62"/>
      <c r="F134" s="62"/>
      <c r="G134" s="62"/>
      <c r="H134" s="62"/>
    </row>
    <row r="135" spans="1:8" ht="18">
      <c r="A135" s="67">
        <v>1508.2</v>
      </c>
      <c r="B135" s="68">
        <v>82.7</v>
      </c>
      <c r="C135" s="131">
        <f t="shared" ref="C135:D135" si="133">LN(A135/A134)</f>
        <v>-9.7651871266151713E-3</v>
      </c>
      <c r="D135" s="132">
        <f t="shared" si="133"/>
        <v>2.8205425844725008E-2</v>
      </c>
      <c r="E135" s="62"/>
      <c r="F135" s="62"/>
      <c r="G135" s="62"/>
      <c r="H135" s="62"/>
    </row>
    <row r="136" spans="1:8" ht="18">
      <c r="A136" s="67">
        <v>1509</v>
      </c>
      <c r="B136" s="68">
        <v>83.7</v>
      </c>
      <c r="C136" s="131">
        <f t="shared" ref="C136:D136" si="134">LN(A136/A135)</f>
        <v>5.3029299930215331E-4</v>
      </c>
      <c r="D136" s="132">
        <f t="shared" si="134"/>
        <v>1.201937546578394E-2</v>
      </c>
      <c r="E136" s="62"/>
      <c r="F136" s="62"/>
      <c r="G136" s="62"/>
      <c r="H136" s="62"/>
    </row>
    <row r="137" spans="1:8" ht="18">
      <c r="A137" s="67">
        <v>1502</v>
      </c>
      <c r="B137" s="68">
        <v>81.8</v>
      </c>
      <c r="C137" s="131">
        <f t="shared" ref="C137:D137" si="135">LN(A137/A136)</f>
        <v>-4.6496264437687921E-3</v>
      </c>
      <c r="D137" s="132">
        <f t="shared" si="135"/>
        <v>-2.2961733886728296E-2</v>
      </c>
      <c r="E137" s="62"/>
      <c r="F137" s="62"/>
      <c r="G137" s="62"/>
      <c r="H137" s="62"/>
    </row>
    <row r="138" spans="1:8" ht="18">
      <c r="A138" s="67">
        <v>1489.25</v>
      </c>
      <c r="B138" s="68">
        <v>80.3</v>
      </c>
      <c r="C138" s="131">
        <f t="shared" ref="C138:D138" si="136">LN(A138/A137)</f>
        <v>-8.5249158152832655E-3</v>
      </c>
      <c r="D138" s="132">
        <f t="shared" si="136"/>
        <v>-1.8507622655985326E-2</v>
      </c>
      <c r="E138" s="62"/>
      <c r="F138" s="62"/>
      <c r="G138" s="62"/>
      <c r="H138" s="62"/>
    </row>
    <row r="139" spans="1:8" ht="18">
      <c r="A139" s="67">
        <v>1504.5</v>
      </c>
      <c r="B139" s="68">
        <v>80.2</v>
      </c>
      <c r="C139" s="131">
        <f t="shared" ref="C139:D139" si="137">LN(A139/A138)</f>
        <v>1.0187979561302995E-2</v>
      </c>
      <c r="D139" s="132">
        <f t="shared" si="137"/>
        <v>-1.2461060802470717E-3</v>
      </c>
      <c r="E139" s="62"/>
      <c r="F139" s="62"/>
      <c r="G139" s="62"/>
      <c r="H139" s="62"/>
    </row>
    <row r="140" spans="1:8" ht="18">
      <c r="A140" s="67">
        <v>1540</v>
      </c>
      <c r="B140" s="68">
        <v>81.95</v>
      </c>
      <c r="C140" s="131">
        <f t="shared" ref="C140:D140" si="138">LN(A140/A139)</f>
        <v>2.3321799337574826E-2</v>
      </c>
      <c r="D140" s="132">
        <f t="shared" si="138"/>
        <v>2.1585790317369936E-2</v>
      </c>
      <c r="E140" s="62"/>
      <c r="F140" s="62"/>
      <c r="G140" s="62"/>
      <c r="H140" s="62"/>
    </row>
    <row r="141" spans="1:8" ht="18">
      <c r="A141" s="67">
        <v>1545.35</v>
      </c>
      <c r="B141" s="68">
        <v>79.599999999999994</v>
      </c>
      <c r="C141" s="131">
        <f t="shared" ref="C141:D141" si="139">LN(A141/A140)</f>
        <v>3.468005485318784E-3</v>
      </c>
      <c r="D141" s="132">
        <f t="shared" si="139"/>
        <v>-2.9095212339501516E-2</v>
      </c>
      <c r="E141" s="62"/>
      <c r="F141" s="62"/>
      <c r="G141" s="62"/>
      <c r="H141" s="62"/>
    </row>
    <row r="142" spans="1:8" ht="18">
      <c r="A142" s="67">
        <v>1537.7</v>
      </c>
      <c r="B142" s="68">
        <v>82.5</v>
      </c>
      <c r="C142" s="131">
        <f t="shared" ref="C142:D142" si="140">LN(A142/A141)</f>
        <v>-4.962628371346374E-3</v>
      </c>
      <c r="D142" s="132">
        <f t="shared" si="140"/>
        <v>3.5784200490297992E-2</v>
      </c>
      <c r="E142" s="62"/>
      <c r="F142" s="62"/>
      <c r="G142" s="62"/>
      <c r="H142" s="62"/>
    </row>
    <row r="143" spans="1:8" ht="18">
      <c r="A143" s="67">
        <v>1516</v>
      </c>
      <c r="B143" s="68">
        <v>82.6</v>
      </c>
      <c r="C143" s="131">
        <f t="shared" ref="C143:D143" si="141">LN(A143/A142)</f>
        <v>-1.4212506319330215E-2</v>
      </c>
      <c r="D143" s="132">
        <f t="shared" si="141"/>
        <v>1.2113871862970882E-3</v>
      </c>
      <c r="E143" s="62"/>
      <c r="F143" s="62"/>
      <c r="G143" s="62"/>
      <c r="H143" s="62"/>
    </row>
    <row r="144" spans="1:8" ht="18">
      <c r="A144" s="67">
        <v>1502</v>
      </c>
      <c r="B144" s="68">
        <v>81.8</v>
      </c>
      <c r="C144" s="131">
        <f t="shared" ref="C144:D144" si="142">LN(A144/A143)</f>
        <v>-9.2777338782368771E-3</v>
      </c>
      <c r="D144" s="132">
        <f t="shared" si="142"/>
        <v>-9.7324369182310005E-3</v>
      </c>
      <c r="E144" s="62"/>
      <c r="F144" s="62"/>
      <c r="G144" s="62"/>
      <c r="H144" s="62"/>
    </row>
    <row r="145" spans="1:8" ht="18">
      <c r="A145" s="67">
        <v>1506.1</v>
      </c>
      <c r="B145" s="68">
        <v>80.2</v>
      </c>
      <c r="C145" s="131">
        <f t="shared" ref="C145:D145" si="143">LN(A145/A144)</f>
        <v>2.7259748937227503E-3</v>
      </c>
      <c r="D145" s="132">
        <f t="shared" si="143"/>
        <v>-1.9753728736232538E-2</v>
      </c>
      <c r="E145" s="62"/>
      <c r="F145" s="62"/>
      <c r="G145" s="62"/>
      <c r="H145" s="62"/>
    </row>
    <row r="146" spans="1:8" ht="18">
      <c r="A146" s="67">
        <v>1507.35</v>
      </c>
      <c r="B146" s="68">
        <v>79.400000000000006</v>
      </c>
      <c r="C146" s="131">
        <f t="shared" ref="C146:D146" si="144">LN(A146/A145)</f>
        <v>8.2961394527457941E-4</v>
      </c>
      <c r="D146" s="132">
        <f t="shared" si="144"/>
        <v>-1.0025146619378707E-2</v>
      </c>
      <c r="E146" s="62"/>
      <c r="F146" s="62"/>
      <c r="G146" s="62"/>
      <c r="H146" s="62"/>
    </row>
    <row r="147" spans="1:8" ht="18">
      <c r="A147" s="67">
        <v>1526.75</v>
      </c>
      <c r="B147" s="68">
        <v>80.7</v>
      </c>
      <c r="C147" s="131">
        <f t="shared" ref="C147:D147" si="145">LN(A147/A146)</f>
        <v>1.278815094016688E-2</v>
      </c>
      <c r="D147" s="132">
        <f t="shared" si="145"/>
        <v>1.6240207022813032E-2</v>
      </c>
      <c r="E147" s="62"/>
      <c r="F147" s="62"/>
      <c r="G147" s="62"/>
      <c r="H147" s="62"/>
    </row>
    <row r="148" spans="1:8" ht="18">
      <c r="A148" s="67">
        <v>1529.95</v>
      </c>
      <c r="B148" s="68">
        <v>79.5</v>
      </c>
      <c r="C148" s="131">
        <f t="shared" ref="C148:D148" si="146">LN(A148/A147)</f>
        <v>2.0937620106807179E-3</v>
      </c>
      <c r="D148" s="132">
        <f t="shared" si="146"/>
        <v>-1.4981553615616946E-2</v>
      </c>
      <c r="E148" s="62"/>
      <c r="F148" s="62"/>
      <c r="G148" s="62"/>
      <c r="H148" s="62"/>
    </row>
    <row r="149" spans="1:8" ht="18">
      <c r="A149" s="67">
        <v>1488.85</v>
      </c>
      <c r="B149" s="68">
        <v>78.7</v>
      </c>
      <c r="C149" s="131">
        <f t="shared" ref="C149:D149" si="147">LN(A149/A148)</f>
        <v>-2.7231045255244168E-2</v>
      </c>
      <c r="D149" s="132">
        <f t="shared" si="147"/>
        <v>-1.011386623692867E-2</v>
      </c>
      <c r="E149" s="62"/>
      <c r="F149" s="62"/>
      <c r="G149" s="62"/>
      <c r="H149" s="62"/>
    </row>
    <row r="150" spans="1:8" ht="18">
      <c r="A150" s="67">
        <v>1454</v>
      </c>
      <c r="B150" s="68">
        <v>78.45</v>
      </c>
      <c r="C150" s="131">
        <f t="shared" ref="C150:D150" si="148">LN(A150/A149)</f>
        <v>-2.3685630765216008E-2</v>
      </c>
      <c r="D150" s="132">
        <f t="shared" si="148"/>
        <v>-3.1816762443159299E-3</v>
      </c>
      <c r="E150" s="62"/>
      <c r="F150" s="62"/>
      <c r="G150" s="62"/>
      <c r="H150" s="62"/>
    </row>
    <row r="151" spans="1:8" ht="18">
      <c r="A151" s="67">
        <v>1468.5</v>
      </c>
      <c r="B151" s="68">
        <v>80.099999999999994</v>
      </c>
      <c r="C151" s="131">
        <f t="shared" ref="C151:D151" si="149">LN(A151/A150)</f>
        <v>9.9230925452100192E-3</v>
      </c>
      <c r="D151" s="132">
        <f t="shared" si="149"/>
        <v>2.0814374895271756E-2</v>
      </c>
      <c r="E151" s="62"/>
      <c r="F151" s="62"/>
      <c r="G151" s="62"/>
      <c r="H151" s="62"/>
    </row>
    <row r="152" spans="1:8" ht="18">
      <c r="A152" s="67">
        <v>1457.45</v>
      </c>
      <c r="B152" s="68">
        <v>78.8</v>
      </c>
      <c r="C152" s="131">
        <f t="shared" ref="C152:D152" si="150">LN(A152/A151)</f>
        <v>-7.553138319792348E-3</v>
      </c>
      <c r="D152" s="132">
        <f t="shared" si="150"/>
        <v>-1.6362857210480024E-2</v>
      </c>
      <c r="E152" s="62"/>
      <c r="F152" s="62"/>
      <c r="G152" s="62"/>
      <c r="H152" s="62"/>
    </row>
    <row r="153" spans="1:8" ht="18">
      <c r="A153" s="67">
        <v>1444</v>
      </c>
      <c r="B153" s="68">
        <v>78.2</v>
      </c>
      <c r="C153" s="131">
        <f t="shared" ref="C153:D153" si="151">LN(A153/A152)</f>
        <v>-9.2712928661108588E-3</v>
      </c>
      <c r="D153" s="132">
        <f t="shared" si="151"/>
        <v>-7.6433493125680121E-3</v>
      </c>
      <c r="E153" s="62"/>
      <c r="F153" s="62"/>
      <c r="G153" s="62"/>
      <c r="H153" s="62"/>
    </row>
    <row r="154" spans="1:8" ht="18">
      <c r="A154" s="67">
        <v>1449.9</v>
      </c>
      <c r="B154" s="68">
        <v>77.45</v>
      </c>
      <c r="C154" s="131">
        <f t="shared" ref="C154:D154" si="152">LN(A154/A153)</f>
        <v>4.0775480663766822E-3</v>
      </c>
      <c r="D154" s="132">
        <f t="shared" si="152"/>
        <v>-9.6370806883877298E-3</v>
      </c>
      <c r="E154" s="62"/>
      <c r="F154" s="62"/>
      <c r="G154" s="62"/>
      <c r="H154" s="62"/>
    </row>
    <row r="155" spans="1:8" ht="18">
      <c r="A155" s="67">
        <v>1438.7</v>
      </c>
      <c r="B155" s="68">
        <v>76.3</v>
      </c>
      <c r="C155" s="131">
        <f t="shared" ref="C155:D155" si="153">LN(A155/A154)</f>
        <v>-7.754660476160761E-3</v>
      </c>
      <c r="D155" s="132">
        <f t="shared" si="153"/>
        <v>-1.4959628572466398E-2</v>
      </c>
      <c r="E155" s="62"/>
      <c r="F155" s="62"/>
      <c r="G155" s="62"/>
      <c r="H155" s="62"/>
    </row>
    <row r="156" spans="1:8" ht="18">
      <c r="A156" s="67">
        <v>1429.95</v>
      </c>
      <c r="B156" s="68">
        <v>75.95</v>
      </c>
      <c r="C156" s="131">
        <f t="shared" ref="C156:D156" si="154">LN(A156/A155)</f>
        <v>-6.1004494352905666E-3</v>
      </c>
      <c r="D156" s="132">
        <f t="shared" si="154"/>
        <v>-4.5977092486294314E-3</v>
      </c>
      <c r="E156" s="62"/>
      <c r="F156" s="62"/>
      <c r="G156" s="62"/>
      <c r="H156" s="62"/>
    </row>
    <row r="157" spans="1:8" ht="18">
      <c r="A157" s="67">
        <v>1431.75</v>
      </c>
      <c r="B157" s="68">
        <v>76.2</v>
      </c>
      <c r="C157" s="131">
        <f t="shared" ref="C157:D157" si="155">LN(A157/A156)</f>
        <v>1.257993666269875E-3</v>
      </c>
      <c r="D157" s="132">
        <f t="shared" si="155"/>
        <v>3.2862336508188237E-3</v>
      </c>
      <c r="E157" s="62"/>
      <c r="F157" s="62"/>
      <c r="G157" s="62"/>
      <c r="H157" s="62"/>
    </row>
    <row r="158" spans="1:8" ht="18">
      <c r="A158" s="67">
        <v>1435</v>
      </c>
      <c r="B158" s="68">
        <v>75.75</v>
      </c>
      <c r="C158" s="131">
        <f t="shared" ref="C158:D158" si="156">LN(A158/A157)</f>
        <v>2.2673769197548441E-3</v>
      </c>
      <c r="D158" s="132">
        <f t="shared" si="156"/>
        <v>-5.9230183031220556E-3</v>
      </c>
      <c r="E158" s="62"/>
      <c r="F158" s="62"/>
      <c r="G158" s="62"/>
      <c r="H158" s="62"/>
    </row>
    <row r="159" spans="1:8" ht="18">
      <c r="A159" s="67">
        <v>1439.9</v>
      </c>
      <c r="B159" s="68">
        <v>76.45</v>
      </c>
      <c r="C159" s="131">
        <f t="shared" ref="C159:D159" si="157">LN(A159/A158)</f>
        <v>3.408817520503309E-3</v>
      </c>
      <c r="D159" s="132">
        <f t="shared" si="157"/>
        <v>9.1984879855927185E-3</v>
      </c>
      <c r="E159" s="62"/>
      <c r="F159" s="62"/>
      <c r="G159" s="62"/>
      <c r="H159" s="62"/>
    </row>
    <row r="160" spans="1:8" ht="18">
      <c r="A160" s="67">
        <v>1474.5</v>
      </c>
      <c r="B160" s="68">
        <v>75.05</v>
      </c>
      <c r="C160" s="131">
        <f t="shared" ref="C160:D160" si="158">LN(A160/A159)</f>
        <v>2.3745282541106184E-2</v>
      </c>
      <c r="D160" s="132">
        <f t="shared" si="158"/>
        <v>-1.8482374295600394E-2</v>
      </c>
      <c r="E160" s="62"/>
      <c r="F160" s="62"/>
      <c r="G160" s="62"/>
      <c r="H160" s="62"/>
    </row>
    <row r="161" spans="1:8" ht="18">
      <c r="A161" s="67">
        <v>1507.05</v>
      </c>
      <c r="B161" s="68">
        <v>73.599999999999994</v>
      </c>
      <c r="C161" s="131">
        <f t="shared" ref="C161:D161" si="159">LN(A161/A160)</f>
        <v>2.1835148321102043E-2</v>
      </c>
      <c r="D161" s="132">
        <f t="shared" si="159"/>
        <v>-1.9509532344640416E-2</v>
      </c>
      <c r="E161" s="62"/>
      <c r="F161" s="62"/>
      <c r="G161" s="62"/>
      <c r="H161" s="62"/>
    </row>
    <row r="162" spans="1:8" ht="18">
      <c r="A162" s="67">
        <v>1500</v>
      </c>
      <c r="B162" s="68">
        <v>71.099999999999994</v>
      </c>
      <c r="C162" s="131">
        <f t="shared" ref="C162:D162" si="160">LN(A162/A161)</f>
        <v>-4.6889894861314669E-3</v>
      </c>
      <c r="D162" s="132">
        <f t="shared" si="160"/>
        <v>-3.4557688925635315E-2</v>
      </c>
      <c r="E162" s="62"/>
      <c r="F162" s="62"/>
      <c r="G162" s="62"/>
      <c r="H162" s="62"/>
    </row>
    <row r="163" spans="1:8" ht="18">
      <c r="A163" s="67">
        <v>1507.35</v>
      </c>
      <c r="B163" s="68">
        <v>70.900000000000006</v>
      </c>
      <c r="C163" s="131">
        <f t="shared" ref="C163:D163" si="161">LN(A163/A162)</f>
        <v>4.8880340727758664E-3</v>
      </c>
      <c r="D163" s="132">
        <f t="shared" si="161"/>
        <v>-2.8169032711132689E-3</v>
      </c>
      <c r="E163" s="62"/>
      <c r="F163" s="62"/>
      <c r="G163" s="62"/>
      <c r="H163" s="62"/>
    </row>
    <row r="164" spans="1:8" ht="18">
      <c r="A164" s="67">
        <v>1519.75</v>
      </c>
      <c r="B164" s="68">
        <v>70.400000000000006</v>
      </c>
      <c r="C164" s="131">
        <f t="shared" ref="C164:D164" si="162">LN(A164/A163)</f>
        <v>8.1927054657545632E-3</v>
      </c>
      <c r="D164" s="132">
        <f t="shared" si="162"/>
        <v>-7.0771703740850874E-3</v>
      </c>
      <c r="E164" s="62"/>
      <c r="F164" s="62"/>
      <c r="G164" s="62"/>
      <c r="H164" s="62"/>
    </row>
    <row r="165" spans="1:8" ht="18">
      <c r="A165" s="67">
        <v>1518.85</v>
      </c>
      <c r="B165" s="68">
        <v>69</v>
      </c>
      <c r="C165" s="131">
        <f t="shared" ref="C165:D165" si="163">LN(A165/A164)</f>
        <v>-5.9237808617020819E-4</v>
      </c>
      <c r="D165" s="132">
        <f t="shared" si="163"/>
        <v>-2.0086758566737459E-2</v>
      </c>
      <c r="E165" s="62"/>
      <c r="F165" s="62"/>
      <c r="G165" s="62"/>
      <c r="H165" s="62"/>
    </row>
    <row r="166" spans="1:8" ht="18">
      <c r="A166" s="67">
        <v>1507.6</v>
      </c>
      <c r="B166" s="68">
        <v>72.5</v>
      </c>
      <c r="C166" s="131">
        <f t="shared" ref="C166:D166" si="164">LN(A166/A165)</f>
        <v>-7.4344871496812752E-3</v>
      </c>
      <c r="D166" s="132">
        <f t="shared" si="164"/>
        <v>4.9480057263369716E-2</v>
      </c>
      <c r="E166" s="62"/>
      <c r="F166" s="62"/>
      <c r="G166" s="62"/>
      <c r="H166" s="62"/>
    </row>
    <row r="167" spans="1:8" ht="18">
      <c r="A167" s="67">
        <v>1531</v>
      </c>
      <c r="B167" s="68">
        <v>73.25</v>
      </c>
      <c r="C167" s="131">
        <f t="shared" ref="C167:D167" si="165">LN(A167/A166)</f>
        <v>1.5402134264703396E-2</v>
      </c>
      <c r="D167" s="132">
        <f t="shared" si="165"/>
        <v>1.0291686036547506E-2</v>
      </c>
      <c r="E167" s="62"/>
      <c r="F167" s="62"/>
      <c r="G167" s="62"/>
      <c r="H167" s="62"/>
    </row>
    <row r="168" spans="1:8" ht="18">
      <c r="A168" s="67">
        <v>1535</v>
      </c>
      <c r="B168" s="68">
        <v>71</v>
      </c>
      <c r="C168" s="131">
        <f t="shared" ref="C168:D168" si="166">LN(A168/A167)</f>
        <v>2.6092643636138452E-3</v>
      </c>
      <c r="D168" s="132">
        <f t="shared" si="166"/>
        <v>-3.1198370855861281E-2</v>
      </c>
      <c r="E168" s="62"/>
      <c r="F168" s="62"/>
      <c r="G168" s="62"/>
      <c r="H168" s="62"/>
    </row>
    <row r="169" spans="1:8" ht="18">
      <c r="A169" s="67">
        <v>1524</v>
      </c>
      <c r="B169" s="68">
        <v>72.25</v>
      </c>
      <c r="C169" s="131">
        <f t="shared" ref="C169:D169" si="167">LN(A169/A168)</f>
        <v>-7.1919237747059932E-3</v>
      </c>
      <c r="D169" s="132">
        <f t="shared" si="167"/>
        <v>1.7452449951226207E-2</v>
      </c>
      <c r="E169" s="62"/>
      <c r="F169" s="62"/>
      <c r="G169" s="62"/>
      <c r="H169" s="62"/>
    </row>
    <row r="170" spans="1:8" ht="18">
      <c r="A170" s="67">
        <v>1565.35</v>
      </c>
      <c r="B170" s="68">
        <v>72.650000000000006</v>
      </c>
      <c r="C170" s="131">
        <f t="shared" ref="C170:D170" si="168">LN(A170/A169)</f>
        <v>2.6770983896003103E-2</v>
      </c>
      <c r="D170" s="132">
        <f t="shared" si="168"/>
        <v>5.5210630237504527E-3</v>
      </c>
      <c r="E170" s="62"/>
      <c r="F170" s="62"/>
      <c r="G170" s="62"/>
      <c r="H170" s="62"/>
    </row>
    <row r="171" spans="1:8" ht="18">
      <c r="A171" s="67">
        <v>1519.8</v>
      </c>
      <c r="B171" s="68">
        <v>69</v>
      </c>
      <c r="C171" s="131">
        <f t="shared" ref="C171:D171" si="169">LN(A171/A170)</f>
        <v>-2.9530693906910203E-2</v>
      </c>
      <c r="D171" s="132">
        <f t="shared" si="169"/>
        <v>-5.1546885419032587E-2</v>
      </c>
      <c r="E171" s="62"/>
      <c r="F171" s="62"/>
      <c r="G171" s="62"/>
      <c r="H171" s="62"/>
    </row>
    <row r="172" spans="1:8" ht="18">
      <c r="A172" s="67">
        <v>1533.15</v>
      </c>
      <c r="B172" s="68">
        <v>69.25</v>
      </c>
      <c r="C172" s="131">
        <f t="shared" ref="C172:D172" si="170">LN(A172/A171)</f>
        <v>8.7456952075106002E-3</v>
      </c>
      <c r="D172" s="132">
        <f t="shared" si="170"/>
        <v>3.6166404701885148E-3</v>
      </c>
      <c r="E172" s="62"/>
      <c r="F172" s="62"/>
      <c r="G172" s="62"/>
      <c r="H172" s="62"/>
    </row>
    <row r="173" spans="1:8" ht="18">
      <c r="A173" s="67">
        <v>1564.5</v>
      </c>
      <c r="B173" s="68">
        <v>69.599999999999994</v>
      </c>
      <c r="C173" s="131">
        <f t="shared" ref="C173:D173" si="171">LN(A173/A172)</f>
        <v>2.0241841665741861E-2</v>
      </c>
      <c r="D173" s="132">
        <f t="shared" si="171"/>
        <v>5.0414222729259321E-3</v>
      </c>
      <c r="E173" s="62"/>
      <c r="F173" s="62"/>
      <c r="G173" s="62"/>
      <c r="H173" s="62"/>
    </row>
    <row r="174" spans="1:8" ht="18">
      <c r="A174" s="67">
        <v>1564.8</v>
      </c>
      <c r="B174" s="68">
        <v>72.3</v>
      </c>
      <c r="C174" s="131">
        <f t="shared" ref="C174:D174" si="172">LN(A174/A173)</f>
        <v>1.9173617161593015E-4</v>
      </c>
      <c r="D174" s="132">
        <f t="shared" si="172"/>
        <v>3.805956182434498E-2</v>
      </c>
      <c r="E174" s="62"/>
      <c r="F174" s="62"/>
      <c r="G174" s="62"/>
      <c r="H174" s="62"/>
    </row>
    <row r="175" spans="1:8" ht="18">
      <c r="A175" s="67">
        <v>1571</v>
      </c>
      <c r="B175" s="68">
        <v>74.150000000000006</v>
      </c>
      <c r="C175" s="131">
        <f t="shared" ref="C175:D175" si="173">LN(A175/A174)</f>
        <v>3.9543389750684027E-3</v>
      </c>
      <c r="D175" s="132">
        <f t="shared" si="173"/>
        <v>2.5265939419222228E-2</v>
      </c>
      <c r="E175" s="62"/>
      <c r="F175" s="62"/>
      <c r="G175" s="62"/>
      <c r="H175" s="62"/>
    </row>
    <row r="176" spans="1:8" ht="18">
      <c r="A176" s="67">
        <v>1558.65</v>
      </c>
      <c r="B176" s="68">
        <v>73.900000000000006</v>
      </c>
      <c r="C176" s="131">
        <f t="shared" ref="C176:D176" si="174">LN(A176/A175)</f>
        <v>-7.8922972888556767E-3</v>
      </c>
      <c r="D176" s="132">
        <f t="shared" si="174"/>
        <v>-3.377240629785045E-3</v>
      </c>
      <c r="E176" s="62"/>
      <c r="F176" s="62"/>
      <c r="G176" s="62"/>
      <c r="H176" s="62"/>
    </row>
    <row r="177" spans="1:8" ht="18">
      <c r="A177" s="67">
        <v>1570</v>
      </c>
      <c r="B177" s="68">
        <v>72.900000000000006</v>
      </c>
      <c r="C177" s="131">
        <f t="shared" ref="C177:D177" si="175">LN(A177/A176)</f>
        <v>7.2555573755882733E-3</v>
      </c>
      <c r="D177" s="132">
        <f t="shared" si="175"/>
        <v>-1.3624188939543645E-2</v>
      </c>
      <c r="E177" s="62"/>
      <c r="F177" s="62"/>
      <c r="G177" s="62"/>
      <c r="H177" s="62"/>
    </row>
    <row r="178" spans="1:8" ht="18">
      <c r="A178" s="67">
        <v>1583.35</v>
      </c>
      <c r="B178" s="68">
        <v>72.5</v>
      </c>
      <c r="C178" s="131">
        <f t="shared" ref="C178:D178" si="176">LN(A178/A177)</f>
        <v>8.4672362786114997E-3</v>
      </c>
      <c r="D178" s="132">
        <f t="shared" si="176"/>
        <v>-5.5020771539834217E-3</v>
      </c>
      <c r="E178" s="62"/>
      <c r="F178" s="62"/>
      <c r="G178" s="62"/>
      <c r="H178" s="62"/>
    </row>
    <row r="179" spans="1:8" ht="18">
      <c r="A179" s="67">
        <v>1598</v>
      </c>
      <c r="B179" s="68">
        <v>73.55</v>
      </c>
      <c r="C179" s="131">
        <f t="shared" ref="C179:D179" si="177">LN(A179/A178)</f>
        <v>9.2099917052546245E-3</v>
      </c>
      <c r="D179" s="132">
        <f t="shared" si="177"/>
        <v>1.4378885186817483E-2</v>
      </c>
      <c r="E179" s="62"/>
      <c r="F179" s="62"/>
      <c r="G179" s="62"/>
      <c r="H179" s="62"/>
    </row>
    <row r="180" spans="1:8" ht="18">
      <c r="A180" s="67">
        <v>1592</v>
      </c>
      <c r="B180" s="68">
        <v>73</v>
      </c>
      <c r="C180" s="131">
        <f t="shared" ref="C180:D180" si="178">LN(A180/A179)</f>
        <v>-3.7617599218916845E-3</v>
      </c>
      <c r="D180" s="132">
        <f t="shared" si="178"/>
        <v>-7.5060058990553073E-3</v>
      </c>
      <c r="E180" s="62"/>
      <c r="F180" s="62"/>
      <c r="G180" s="62"/>
      <c r="H180" s="62"/>
    </row>
    <row r="181" spans="1:8" ht="18">
      <c r="A181" s="67">
        <v>1598</v>
      </c>
      <c r="B181" s="68">
        <v>73</v>
      </c>
      <c r="C181" s="131">
        <f t="shared" ref="C181:D181" si="179">LN(A181/A180)</f>
        <v>3.761759921891586E-3</v>
      </c>
      <c r="D181" s="132">
        <f t="shared" si="179"/>
        <v>0</v>
      </c>
      <c r="E181" s="62"/>
      <c r="F181" s="62"/>
      <c r="G181" s="62"/>
      <c r="H181" s="62"/>
    </row>
    <row r="182" spans="1:8" ht="18">
      <c r="A182" s="67">
        <v>1580.95</v>
      </c>
      <c r="B182" s="68">
        <v>71.650000000000006</v>
      </c>
      <c r="C182" s="131">
        <f t="shared" ref="C182:D182" si="180">LN(A182/A181)</f>
        <v>-1.0726915170293503E-2</v>
      </c>
      <c r="D182" s="132">
        <f t="shared" si="180"/>
        <v>-1.8666286874210167E-2</v>
      </c>
      <c r="E182" s="62"/>
      <c r="F182" s="62"/>
      <c r="G182" s="62"/>
      <c r="H182" s="62"/>
    </row>
    <row r="183" spans="1:8" ht="18">
      <c r="A183" s="67">
        <v>1582</v>
      </c>
      <c r="B183" s="68">
        <v>71.900000000000006</v>
      </c>
      <c r="C183" s="131">
        <f t="shared" ref="C183:D183" si="181">LN(A183/A182)</f>
        <v>6.6393717167272993E-4</v>
      </c>
      <c r="D183" s="132">
        <f t="shared" si="181"/>
        <v>3.4831104528201778E-3</v>
      </c>
      <c r="E183" s="62"/>
      <c r="F183" s="62"/>
      <c r="G183" s="62"/>
      <c r="H183" s="62"/>
    </row>
    <row r="184" spans="1:8" ht="18">
      <c r="A184" s="67">
        <v>1580.5</v>
      </c>
      <c r="B184" s="68">
        <v>71</v>
      </c>
      <c r="C184" s="131">
        <f t="shared" ref="C184:D184" si="182">LN(A184/A183)</f>
        <v>-9.4861667192677442E-4</v>
      </c>
      <c r="D184" s="132">
        <f t="shared" si="182"/>
        <v>-1.2596387685685615E-2</v>
      </c>
      <c r="E184" s="62"/>
      <c r="F184" s="62"/>
      <c r="G184" s="62"/>
      <c r="H184" s="62"/>
    </row>
    <row r="185" spans="1:8" ht="18">
      <c r="A185" s="67">
        <v>1579.45</v>
      </c>
      <c r="B185" s="68">
        <v>70.349999999999994</v>
      </c>
      <c r="C185" s="131">
        <f t="shared" ref="C185:D185" si="183">LN(A185/A184)</f>
        <v>-6.645675017923321E-4</v>
      </c>
      <c r="D185" s="132">
        <f t="shared" si="183"/>
        <v>-9.1970934809174586E-3</v>
      </c>
      <c r="E185" s="62"/>
      <c r="F185" s="62"/>
      <c r="G185" s="62"/>
      <c r="H185" s="62"/>
    </row>
    <row r="186" spans="1:8" ht="18">
      <c r="A186" s="67">
        <v>1584</v>
      </c>
      <c r="B186" s="68">
        <v>71.2</v>
      </c>
      <c r="C186" s="131">
        <f t="shared" ref="C186:D186" si="184">LN(A186/A185)</f>
        <v>2.8766082204909967E-3</v>
      </c>
      <c r="D186" s="132">
        <f t="shared" si="184"/>
        <v>1.2010034857532138E-2</v>
      </c>
      <c r="E186" s="62"/>
      <c r="F186" s="62"/>
      <c r="G186" s="62"/>
      <c r="H186" s="62"/>
    </row>
    <row r="187" spans="1:8" ht="18">
      <c r="A187" s="67">
        <v>1564.5</v>
      </c>
      <c r="B187" s="68">
        <v>72.599999999999994</v>
      </c>
      <c r="C187" s="131">
        <f t="shared" ref="C187:D187" si="185">LN(A187/A186)</f>
        <v>-1.2387009265434354E-2</v>
      </c>
      <c r="D187" s="132">
        <f t="shared" si="185"/>
        <v>1.9472103412820099E-2</v>
      </c>
      <c r="E187" s="62"/>
      <c r="F187" s="62"/>
      <c r="G187" s="62"/>
      <c r="H187" s="62"/>
    </row>
    <row r="188" spans="1:8" ht="18">
      <c r="A188" s="67">
        <v>1554.8</v>
      </c>
      <c r="B188" s="68">
        <v>77.400000000000006</v>
      </c>
      <c r="C188" s="131">
        <f t="shared" ref="C188:D188" si="186">LN(A188/A187)</f>
        <v>-6.2193641308687349E-3</v>
      </c>
      <c r="D188" s="132">
        <f t="shared" si="186"/>
        <v>6.402185876493123E-2</v>
      </c>
      <c r="E188" s="62"/>
      <c r="F188" s="62"/>
      <c r="G188" s="62"/>
      <c r="H188" s="62"/>
    </row>
    <row r="189" spans="1:8" ht="18">
      <c r="A189" s="67">
        <v>1564.3</v>
      </c>
      <c r="B189" s="68">
        <v>77.349999999999994</v>
      </c>
      <c r="C189" s="131">
        <f t="shared" ref="C189:D189" si="187">LN(A189/A188)</f>
        <v>6.0915195896565823E-3</v>
      </c>
      <c r="D189" s="132">
        <f t="shared" si="187"/>
        <v>-6.4620357660649002E-4</v>
      </c>
      <c r="E189" s="62"/>
      <c r="F189" s="62"/>
      <c r="G189" s="62"/>
      <c r="H189" s="62"/>
    </row>
    <row r="190" spans="1:8" ht="18">
      <c r="A190" s="67">
        <v>1589</v>
      </c>
      <c r="B190" s="68">
        <v>81.95</v>
      </c>
      <c r="C190" s="131">
        <f t="shared" ref="C190:D190" si="188">LN(A190/A189)</f>
        <v>1.5666447968991346E-2</v>
      </c>
      <c r="D190" s="132">
        <f t="shared" si="188"/>
        <v>5.7768728170763575E-2</v>
      </c>
      <c r="E190" s="62"/>
      <c r="F190" s="62"/>
      <c r="G190" s="62"/>
      <c r="H190" s="62"/>
    </row>
    <row r="191" spans="1:8" ht="18">
      <c r="A191" s="67">
        <v>1581.7</v>
      </c>
      <c r="B191" s="68">
        <v>82.65</v>
      </c>
      <c r="C191" s="131">
        <f t="shared" ref="C191:D191" si="189">LN(A191/A190)</f>
        <v>-4.6046695672728819E-3</v>
      </c>
      <c r="D191" s="132">
        <f t="shared" si="189"/>
        <v>8.5055190771945611E-3</v>
      </c>
      <c r="E191" s="62"/>
      <c r="F191" s="62"/>
      <c r="G191" s="62"/>
      <c r="H191" s="62"/>
    </row>
    <row r="192" spans="1:8" ht="18">
      <c r="A192" s="67">
        <v>1568.65</v>
      </c>
      <c r="B192" s="68">
        <v>81</v>
      </c>
      <c r="C192" s="131">
        <f t="shared" ref="C192:D192" si="190">LN(A192/A191)</f>
        <v>-8.2848411410694871E-3</v>
      </c>
      <c r="D192" s="132">
        <f t="shared" si="190"/>
        <v>-2.0165669594594527E-2</v>
      </c>
      <c r="E192" s="62"/>
      <c r="F192" s="62"/>
      <c r="G192" s="62"/>
      <c r="H192" s="62"/>
    </row>
    <row r="193" spans="1:8" ht="18">
      <c r="A193" s="67">
        <v>1550.15</v>
      </c>
      <c r="B193" s="68">
        <v>80.45</v>
      </c>
      <c r="C193" s="131">
        <f t="shared" ref="C193:D193" si="191">LN(A193/A192)</f>
        <v>-1.1863676403853021E-2</v>
      </c>
      <c r="D193" s="132">
        <f t="shared" si="191"/>
        <v>-6.8132812340465131E-3</v>
      </c>
      <c r="E193" s="62"/>
      <c r="F193" s="62"/>
      <c r="G193" s="62"/>
      <c r="H193" s="62"/>
    </row>
    <row r="194" spans="1:8" ht="18">
      <c r="A194" s="67">
        <v>1572</v>
      </c>
      <c r="B194" s="68">
        <v>79.150000000000006</v>
      </c>
      <c r="C194" s="131">
        <f t="shared" ref="C194:D194" si="192">LN(A194/A193)</f>
        <v>1.3996993564631306E-2</v>
      </c>
      <c r="D194" s="132">
        <f t="shared" si="192"/>
        <v>-1.6291087111371057E-2</v>
      </c>
      <c r="E194" s="62"/>
      <c r="F194" s="62"/>
      <c r="G194" s="62"/>
      <c r="H194" s="62"/>
    </row>
    <row r="195" spans="1:8" ht="18">
      <c r="A195" s="67">
        <v>1607.95</v>
      </c>
      <c r="B195" s="68">
        <v>78.25</v>
      </c>
      <c r="C195" s="131">
        <f t="shared" ref="C195:D195" si="193">LN(A195/A194)</f>
        <v>2.261138173895175E-2</v>
      </c>
      <c r="D195" s="132">
        <f t="shared" si="193"/>
        <v>-1.143595690675865E-2</v>
      </c>
      <c r="E195" s="62"/>
      <c r="F195" s="62"/>
      <c r="G195" s="62"/>
      <c r="H195" s="62"/>
    </row>
    <row r="196" spans="1:8" ht="18">
      <c r="A196" s="67">
        <v>1635.5</v>
      </c>
      <c r="B196" s="68">
        <v>78.75</v>
      </c>
      <c r="C196" s="131">
        <f t="shared" ref="C196:D196" si="194">LN(A196/A195)</f>
        <v>1.6988492250335004E-2</v>
      </c>
      <c r="D196" s="132">
        <f t="shared" si="194"/>
        <v>6.3694482854799285E-3</v>
      </c>
      <c r="E196" s="62"/>
      <c r="F196" s="62"/>
      <c r="G196" s="62"/>
      <c r="H196" s="62"/>
    </row>
    <row r="197" spans="1:8" ht="18">
      <c r="A197" s="67">
        <v>1632</v>
      </c>
      <c r="B197" s="68">
        <v>77.7</v>
      </c>
      <c r="C197" s="131">
        <f t="shared" ref="C197:D197" si="195">LN(A197/A196)</f>
        <v>-2.1423114543862739E-3</v>
      </c>
      <c r="D197" s="132">
        <f t="shared" si="195"/>
        <v>-1.3423020332140661E-2</v>
      </c>
      <c r="E197" s="62"/>
      <c r="F197" s="62"/>
      <c r="G197" s="62"/>
      <c r="H197" s="62"/>
    </row>
    <row r="198" spans="1:8" ht="18">
      <c r="A198" s="67">
        <v>1606.6</v>
      </c>
      <c r="B198" s="68">
        <v>76.75</v>
      </c>
      <c r="C198" s="131">
        <f t="shared" ref="C198:D198" si="196">LN(A198/A197)</f>
        <v>-1.5686111784340224E-2</v>
      </c>
      <c r="D198" s="132">
        <f t="shared" si="196"/>
        <v>-1.2301870906295273E-2</v>
      </c>
      <c r="E198" s="62"/>
      <c r="F198" s="62"/>
      <c r="G198" s="62"/>
      <c r="H198" s="62"/>
    </row>
    <row r="199" spans="1:8" ht="18">
      <c r="A199" s="67">
        <v>1606.35</v>
      </c>
      <c r="B199" s="68">
        <v>76.7</v>
      </c>
      <c r="C199" s="131">
        <f t="shared" ref="C199:D199" si="197">LN(A199/A198)</f>
        <v>-1.5562022471844801E-4</v>
      </c>
      <c r="D199" s="132">
        <f t="shared" si="197"/>
        <v>-6.5167809409596576E-4</v>
      </c>
      <c r="E199" s="62"/>
      <c r="F199" s="62"/>
      <c r="G199" s="62"/>
      <c r="H199" s="62"/>
    </row>
    <row r="200" spans="1:8" ht="18">
      <c r="A200" s="67">
        <v>1589</v>
      </c>
      <c r="B200" s="68">
        <v>76.400000000000006</v>
      </c>
      <c r="C200" s="131">
        <f t="shared" ref="C200:D200" si="198">LN(A200/A199)</f>
        <v>-1.0859636978277654E-2</v>
      </c>
      <c r="D200" s="132">
        <f t="shared" si="198"/>
        <v>-3.9190122007356073E-3</v>
      </c>
      <c r="E200" s="62"/>
      <c r="F200" s="62"/>
      <c r="G200" s="62"/>
      <c r="H200" s="62"/>
    </row>
    <row r="201" spans="1:8" ht="18">
      <c r="A201" s="67">
        <v>1601.35</v>
      </c>
      <c r="B201" s="68">
        <v>76.099999999999994</v>
      </c>
      <c r="C201" s="131">
        <f t="shared" ref="C201:D201" si="199">LN(A201/A200)</f>
        <v>7.742135934224471E-3</v>
      </c>
      <c r="D201" s="132">
        <f t="shared" si="199"/>
        <v>-3.9344313048347845E-3</v>
      </c>
      <c r="E201" s="62"/>
      <c r="F201" s="62"/>
      <c r="G201" s="62"/>
      <c r="H201" s="62"/>
    </row>
    <row r="202" spans="1:8" ht="18">
      <c r="A202" s="67">
        <v>1597.5</v>
      </c>
      <c r="B202" s="68">
        <v>76</v>
      </c>
      <c r="C202" s="131">
        <f t="shared" ref="C202:D202" si="200">LN(A202/A201)</f>
        <v>-2.4071162192506922E-3</v>
      </c>
      <c r="D202" s="132">
        <f t="shared" si="200"/>
        <v>-1.3149245813090288E-3</v>
      </c>
      <c r="E202" s="62"/>
      <c r="F202" s="62"/>
      <c r="G202" s="62"/>
      <c r="H202" s="62"/>
    </row>
    <row r="203" spans="1:8" ht="18">
      <c r="A203" s="67">
        <v>1626.85</v>
      </c>
      <c r="B203" s="68">
        <v>76</v>
      </c>
      <c r="C203" s="131">
        <f t="shared" ref="C203:D203" si="201">LN(A203/A202)</f>
        <v>1.8205722494703966E-2</v>
      </c>
      <c r="D203" s="132">
        <f t="shared" si="201"/>
        <v>0</v>
      </c>
      <c r="E203" s="62"/>
      <c r="F203" s="62"/>
      <c r="G203" s="62"/>
      <c r="H203" s="62"/>
    </row>
    <row r="204" spans="1:8" ht="18">
      <c r="A204" s="67">
        <v>1627.7</v>
      </c>
      <c r="B204" s="68">
        <v>75.599999999999994</v>
      </c>
      <c r="C204" s="131">
        <f t="shared" ref="C204:D204" si="202">LN(A204/A203)</f>
        <v>5.2234565105873157E-4</v>
      </c>
      <c r="D204" s="132">
        <f t="shared" si="202"/>
        <v>-5.2770571008438931E-3</v>
      </c>
      <c r="E204" s="62"/>
      <c r="F204" s="62"/>
      <c r="G204" s="62"/>
      <c r="H204" s="62"/>
    </row>
    <row r="205" spans="1:8" ht="18">
      <c r="A205" s="67">
        <v>1622</v>
      </c>
      <c r="B205" s="68">
        <v>75.45</v>
      </c>
      <c r="C205" s="131">
        <f t="shared" ref="C205:D205" si="203">LN(A205/A204)</f>
        <v>-3.5080197220943689E-3</v>
      </c>
      <c r="D205" s="132">
        <f t="shared" si="203"/>
        <v>-1.9860979716292914E-3</v>
      </c>
      <c r="E205" s="62"/>
      <c r="F205" s="62"/>
      <c r="G205" s="62"/>
      <c r="H205" s="62"/>
    </row>
    <row r="206" spans="1:8" ht="18">
      <c r="A206" s="67">
        <v>1645</v>
      </c>
      <c r="B206" s="68">
        <v>77.650000000000006</v>
      </c>
      <c r="C206" s="131">
        <f t="shared" ref="C206:D206" si="204">LN(A206/A205)</f>
        <v>1.4080428524114086E-2</v>
      </c>
      <c r="D206" s="132">
        <f t="shared" si="204"/>
        <v>2.8741364380838103E-2</v>
      </c>
      <c r="E206" s="62"/>
      <c r="F206" s="62"/>
      <c r="G206" s="62"/>
      <c r="H206" s="62"/>
    </row>
    <row r="207" spans="1:8" ht="18">
      <c r="A207" s="67">
        <v>1641.55</v>
      </c>
      <c r="B207" s="68">
        <v>75.8</v>
      </c>
      <c r="C207" s="131">
        <f t="shared" ref="C207:D207" si="205">LN(A207/A206)</f>
        <v>-2.0994667765475306E-3</v>
      </c>
      <c r="D207" s="132">
        <f t="shared" si="205"/>
        <v>-2.4113256946370183E-2</v>
      </c>
      <c r="E207" s="62"/>
      <c r="F207" s="62"/>
      <c r="G207" s="62"/>
      <c r="H207" s="62"/>
    </row>
    <row r="208" spans="1:8" ht="18">
      <c r="A208" s="67">
        <v>1648</v>
      </c>
      <c r="B208" s="68">
        <v>79.45</v>
      </c>
      <c r="C208" s="131">
        <f t="shared" ref="C208:D208" si="206">LN(A208/A207)</f>
        <v>3.9215140464923613E-3</v>
      </c>
      <c r="D208" s="132">
        <f t="shared" si="206"/>
        <v>4.7029600334399103E-2</v>
      </c>
      <c r="E208" s="62"/>
      <c r="F208" s="62"/>
      <c r="G208" s="62"/>
      <c r="H208" s="62"/>
    </row>
    <row r="209" spans="1:8" ht="18">
      <c r="A209" s="67">
        <v>1690</v>
      </c>
      <c r="B209" s="68">
        <v>78.2</v>
      </c>
      <c r="C209" s="131">
        <f t="shared" ref="C209:D209" si="207">LN(A209/A208)</f>
        <v>2.5166097447702082E-2</v>
      </c>
      <c r="D209" s="132">
        <f t="shared" si="207"/>
        <v>-1.5858245431459552E-2</v>
      </c>
      <c r="E209" s="62"/>
      <c r="F209" s="62"/>
      <c r="G209" s="62"/>
      <c r="H209" s="62"/>
    </row>
    <row r="210" spans="1:8" ht="18">
      <c r="A210" s="67">
        <v>1725</v>
      </c>
      <c r="B210" s="68">
        <v>77.25</v>
      </c>
      <c r="C210" s="131">
        <f t="shared" ref="C210:D210" si="208">LN(A210/A209)</f>
        <v>2.0498521548340969E-2</v>
      </c>
      <c r="D210" s="132">
        <f t="shared" si="208"/>
        <v>-1.2222731773410569E-2</v>
      </c>
      <c r="E210" s="62"/>
      <c r="F210" s="62"/>
      <c r="G210" s="62"/>
      <c r="H210" s="62"/>
    </row>
    <row r="211" spans="1:8" ht="18">
      <c r="A211" s="67">
        <v>1692.45</v>
      </c>
      <c r="B211" s="68">
        <v>77</v>
      </c>
      <c r="C211" s="131">
        <f t="shared" ref="C211:D211" si="209">LN(A211/A210)</f>
        <v>-1.9049867212895293E-2</v>
      </c>
      <c r="D211" s="132">
        <f t="shared" si="209"/>
        <v>-3.2414939241709557E-3</v>
      </c>
      <c r="E211" s="62"/>
      <c r="F211" s="62"/>
      <c r="G211" s="62"/>
      <c r="H211" s="62"/>
    </row>
    <row r="212" spans="1:8" ht="18">
      <c r="A212" s="67">
        <v>1698.75</v>
      </c>
      <c r="B212" s="68">
        <v>75.099999999999994</v>
      </c>
      <c r="C212" s="131">
        <f t="shared" ref="C212:D212" si="210">LN(A212/A211)</f>
        <v>3.7155032127886988E-3</v>
      </c>
      <c r="D212" s="132">
        <f t="shared" si="210"/>
        <v>-2.4984863083594853E-2</v>
      </c>
      <c r="E212" s="62"/>
      <c r="F212" s="62"/>
      <c r="G212" s="62"/>
      <c r="H212" s="62"/>
    </row>
    <row r="213" spans="1:8" ht="18">
      <c r="A213" s="67">
        <v>1681.95</v>
      </c>
      <c r="B213" s="68">
        <v>74.650000000000006</v>
      </c>
      <c r="C213" s="131">
        <f t="shared" ref="C213:D213" si="211">LN(A213/A212)</f>
        <v>-9.938851890353987E-3</v>
      </c>
      <c r="D213" s="132">
        <f t="shared" si="211"/>
        <v>-6.0100347848895275E-3</v>
      </c>
      <c r="E213" s="62"/>
      <c r="F213" s="62"/>
      <c r="G213" s="62"/>
      <c r="H213" s="62"/>
    </row>
    <row r="214" spans="1:8" ht="18">
      <c r="A214" s="67">
        <v>1708</v>
      </c>
      <c r="B214" s="68">
        <v>76</v>
      </c>
      <c r="C214" s="131">
        <f t="shared" ref="C214:D214" si="212">LN(A214/A213)</f>
        <v>1.5369260773515695E-2</v>
      </c>
      <c r="D214" s="132">
        <f t="shared" si="212"/>
        <v>1.7922816301131711E-2</v>
      </c>
      <c r="E214" s="62"/>
      <c r="F214" s="62"/>
      <c r="G214" s="62"/>
      <c r="H214" s="62"/>
    </row>
    <row r="215" spans="1:8" ht="18">
      <c r="A215" s="67">
        <v>1690</v>
      </c>
      <c r="B215" s="68">
        <v>74</v>
      </c>
      <c r="C215" s="131">
        <f t="shared" ref="C215:D215" si="213">LN(A215/A214)</f>
        <v>-1.0594566431396028E-2</v>
      </c>
      <c r="D215" s="132">
        <f t="shared" si="213"/>
        <v>-2.6668247082161294E-2</v>
      </c>
      <c r="E215" s="62"/>
      <c r="F215" s="62"/>
      <c r="G215" s="62"/>
      <c r="H215" s="62"/>
    </row>
    <row r="216" spans="1:8" ht="18">
      <c r="A216" s="67">
        <v>1673.85</v>
      </c>
      <c r="B216" s="68">
        <v>73.349999999999994</v>
      </c>
      <c r="C216" s="131">
        <f t="shared" ref="C216:D216" si="214">LN(A216/A215)</f>
        <v>-9.6021666172993198E-3</v>
      </c>
      <c r="D216" s="132">
        <f t="shared" si="214"/>
        <v>-8.8225886151791083E-3</v>
      </c>
      <c r="E216" s="62"/>
      <c r="F216" s="62"/>
      <c r="G216" s="62"/>
      <c r="H216" s="62"/>
    </row>
    <row r="217" spans="1:8" ht="18">
      <c r="A217" s="67">
        <v>1665.05</v>
      </c>
      <c r="B217" s="68">
        <v>73.45</v>
      </c>
      <c r="C217" s="131">
        <f t="shared" ref="C217:D217" si="215">LN(A217/A216)</f>
        <v>-5.2712093061380244E-3</v>
      </c>
      <c r="D217" s="132">
        <f t="shared" si="215"/>
        <v>1.3623980308956293E-3</v>
      </c>
      <c r="E217" s="62"/>
      <c r="F217" s="62"/>
      <c r="G217" s="62"/>
      <c r="H217" s="62"/>
    </row>
    <row r="218" spans="1:8" ht="18">
      <c r="A218" s="67">
        <v>1650</v>
      </c>
      <c r="B218" s="68">
        <v>73.3</v>
      </c>
      <c r="C218" s="131">
        <f t="shared" ref="C218:D218" si="216">LN(A218/A217)</f>
        <v>-9.0798650990556208E-3</v>
      </c>
      <c r="D218" s="132">
        <f t="shared" si="216"/>
        <v>-2.0442937272806346E-3</v>
      </c>
      <c r="E218" s="62"/>
      <c r="F218" s="62"/>
      <c r="G218" s="62"/>
      <c r="H218" s="62"/>
    </row>
    <row r="219" spans="1:8" ht="18">
      <c r="A219" s="67">
        <v>1602</v>
      </c>
      <c r="B219" s="68">
        <v>71.95</v>
      </c>
      <c r="C219" s="131">
        <f t="shared" ref="C219:D219" si="217">LN(A219/A218)</f>
        <v>-2.9522439266321726E-2</v>
      </c>
      <c r="D219" s="132">
        <f t="shared" si="217"/>
        <v>-1.8589175559228923E-2</v>
      </c>
      <c r="E219" s="62"/>
      <c r="F219" s="62"/>
      <c r="G219" s="62"/>
      <c r="H219" s="62"/>
    </row>
    <row r="220" spans="1:8" ht="18">
      <c r="A220" s="67">
        <v>1611</v>
      </c>
      <c r="B220" s="68">
        <v>71.599999999999994</v>
      </c>
      <c r="C220" s="131">
        <f t="shared" ref="C220:D220" si="218">LN(A220/A219)</f>
        <v>5.6022555486697516E-3</v>
      </c>
      <c r="D220" s="132">
        <f t="shared" si="218"/>
        <v>-4.8763593667770413E-3</v>
      </c>
      <c r="E220" s="62"/>
      <c r="F220" s="62"/>
      <c r="G220" s="62"/>
      <c r="H220" s="62"/>
    </row>
    <row r="221" spans="1:8" ht="18">
      <c r="A221" s="67">
        <v>1622</v>
      </c>
      <c r="B221" s="68">
        <v>71.55</v>
      </c>
      <c r="C221" s="131">
        <f t="shared" ref="C221:D221" si="219">LN(A221/A220)</f>
        <v>6.8048514983837897E-3</v>
      </c>
      <c r="D221" s="132">
        <f t="shared" si="219"/>
        <v>-6.9856796414002236E-4</v>
      </c>
      <c r="E221" s="62"/>
      <c r="F221" s="62"/>
      <c r="G221" s="62"/>
      <c r="H221" s="62"/>
    </row>
    <row r="222" spans="1:8" ht="18">
      <c r="A222" s="67">
        <v>1609.9</v>
      </c>
      <c r="B222" s="68">
        <v>71.25</v>
      </c>
      <c r="C222" s="131">
        <f t="shared" ref="C222:D222" si="220">LN(A222/A221)</f>
        <v>-7.4878904271094811E-3</v>
      </c>
      <c r="D222" s="132">
        <f t="shared" si="220"/>
        <v>-4.2016868536999697E-3</v>
      </c>
      <c r="E222" s="62"/>
      <c r="F222" s="62"/>
      <c r="G222" s="62"/>
      <c r="H222" s="62"/>
    </row>
    <row r="223" spans="1:8" ht="18">
      <c r="A223" s="67">
        <v>1597.85</v>
      </c>
      <c r="B223" s="68">
        <v>70.900000000000006</v>
      </c>
      <c r="C223" s="131">
        <f t="shared" ref="C223:D223" si="221">LN(A223/A222)</f>
        <v>-7.5130896620104253E-3</v>
      </c>
      <c r="D223" s="132">
        <f t="shared" si="221"/>
        <v>-4.9243856106780184E-3</v>
      </c>
      <c r="E223" s="62"/>
      <c r="F223" s="62"/>
      <c r="G223" s="62"/>
      <c r="H223" s="62"/>
    </row>
    <row r="224" spans="1:8" ht="18">
      <c r="A224" s="67">
        <v>1604.7</v>
      </c>
      <c r="B224" s="68">
        <v>73.2</v>
      </c>
      <c r="C224" s="131">
        <f t="shared" ref="C224:D224" si="222">LN(A224/A223)</f>
        <v>4.2778476190759446E-3</v>
      </c>
      <c r="D224" s="132">
        <f t="shared" si="222"/>
        <v>3.192498742918401E-2</v>
      </c>
      <c r="E224" s="62"/>
      <c r="F224" s="62"/>
      <c r="G224" s="62"/>
      <c r="H224" s="62"/>
    </row>
    <row r="225" spans="1:8" ht="18">
      <c r="A225" s="67">
        <v>1594.6</v>
      </c>
      <c r="B225" s="68">
        <v>75.5</v>
      </c>
      <c r="C225" s="131">
        <f t="shared" ref="C225:D225" si="223">LN(A225/A224)</f>
        <v>-6.3139021369190687E-3</v>
      </c>
      <c r="D225" s="132">
        <f t="shared" si="223"/>
        <v>3.0937235287713125E-2</v>
      </c>
      <c r="E225" s="62"/>
      <c r="F225" s="62"/>
      <c r="G225" s="62"/>
      <c r="H225" s="62"/>
    </row>
    <row r="226" spans="1:8" ht="18">
      <c r="A226" s="67">
        <v>1569</v>
      </c>
      <c r="B226" s="68">
        <v>75.7</v>
      </c>
      <c r="C226" s="131">
        <f t="shared" ref="C226:D226" si="224">LN(A226/A225)</f>
        <v>-1.6184447335362392E-2</v>
      </c>
      <c r="D226" s="132">
        <f t="shared" si="224"/>
        <v>2.645504188424175E-3</v>
      </c>
      <c r="E226" s="62"/>
      <c r="F226" s="62"/>
      <c r="G226" s="62"/>
      <c r="H226" s="62"/>
    </row>
    <row r="227" spans="1:8" ht="18">
      <c r="A227" s="67">
        <v>1554.9</v>
      </c>
      <c r="B227" s="68">
        <v>74.3</v>
      </c>
      <c r="C227" s="131">
        <f t="shared" ref="C227:D227" si="225">LN(A227/A226)</f>
        <v>-9.0272388692619766E-3</v>
      </c>
      <c r="D227" s="132">
        <f t="shared" si="225"/>
        <v>-1.8667208719689705E-2</v>
      </c>
      <c r="E227" s="62"/>
      <c r="F227" s="62"/>
      <c r="G227" s="62"/>
      <c r="H227" s="62"/>
    </row>
    <row r="228" spans="1:8" ht="18">
      <c r="A228" s="67">
        <v>1559.05</v>
      </c>
      <c r="B228" s="68">
        <v>76</v>
      </c>
      <c r="C228" s="131">
        <f t="shared" ref="C228:D228" si="226">LN(A228/A227)</f>
        <v>2.6654265206391462E-3</v>
      </c>
      <c r="D228" s="132">
        <f t="shared" si="226"/>
        <v>2.2622388562617647E-2</v>
      </c>
      <c r="E228" s="62"/>
      <c r="F228" s="62"/>
      <c r="G228" s="62"/>
      <c r="H228" s="62"/>
    </row>
    <row r="229" spans="1:8" ht="18">
      <c r="A229" s="67">
        <v>1571.85</v>
      </c>
      <c r="B229" s="68">
        <v>74.349999999999994</v>
      </c>
      <c r="C229" s="131">
        <f t="shared" ref="C229:D229" si="227">LN(A229/A228)</f>
        <v>8.1766082046506542E-3</v>
      </c>
      <c r="D229" s="132">
        <f t="shared" si="227"/>
        <v>-2.1949667380167039E-2</v>
      </c>
      <c r="E229" s="62"/>
      <c r="F229" s="62"/>
      <c r="G229" s="62"/>
      <c r="H229" s="62"/>
    </row>
    <row r="230" spans="1:8" ht="18">
      <c r="A230" s="67">
        <v>1557.2</v>
      </c>
      <c r="B230" s="68">
        <v>79.400000000000006</v>
      </c>
      <c r="C230" s="131">
        <f t="shared" ref="C230:D230" si="228">LN(A230/A229)</f>
        <v>-9.3639328527595871E-3</v>
      </c>
      <c r="D230" s="132">
        <f t="shared" si="228"/>
        <v>6.5714695346926089E-2</v>
      </c>
      <c r="E230" s="62"/>
      <c r="F230" s="62"/>
      <c r="G230" s="62"/>
      <c r="H230" s="62"/>
    </row>
    <row r="231" spans="1:8" ht="18">
      <c r="A231" s="67">
        <v>1544</v>
      </c>
      <c r="B231" s="68">
        <v>79.349999999999994</v>
      </c>
      <c r="C231" s="131">
        <f t="shared" ref="C231:D231" si="229">LN(A231/A230)</f>
        <v>-8.5128851515791776E-3</v>
      </c>
      <c r="D231" s="132">
        <f t="shared" si="229"/>
        <v>-6.2992128067214522E-4</v>
      </c>
      <c r="E231" s="62"/>
      <c r="F231" s="62"/>
      <c r="G231" s="62"/>
      <c r="H231" s="62"/>
    </row>
    <row r="232" spans="1:8" ht="18">
      <c r="A232" s="67">
        <v>1543.5</v>
      </c>
      <c r="B232" s="68">
        <v>78.599999999999994</v>
      </c>
      <c r="C232" s="131">
        <f t="shared" ref="C232:D232" si="230">LN(A232/A231)</f>
        <v>-3.2388664250749259E-4</v>
      </c>
      <c r="D232" s="132">
        <f t="shared" si="230"/>
        <v>-9.4967475372571969E-3</v>
      </c>
      <c r="E232" s="62"/>
      <c r="F232" s="62"/>
      <c r="G232" s="62"/>
      <c r="H232" s="62"/>
    </row>
    <row r="233" spans="1:8" ht="18">
      <c r="A233" s="67">
        <v>1552.7</v>
      </c>
      <c r="B233" s="68">
        <v>80.099999999999994</v>
      </c>
      <c r="C233" s="131">
        <f t="shared" ref="C233:D233" si="231">LN(A233/A232)</f>
        <v>5.9427860449100109E-3</v>
      </c>
      <c r="D233" s="132">
        <f t="shared" si="231"/>
        <v>1.8904154639152654E-2</v>
      </c>
      <c r="E233" s="62"/>
      <c r="F233" s="62"/>
      <c r="G233" s="62"/>
      <c r="H233" s="62"/>
    </row>
    <row r="234" spans="1:8" ht="18">
      <c r="A234" s="67">
        <v>1527.8</v>
      </c>
      <c r="B234" s="68">
        <v>85.15</v>
      </c>
      <c r="C234" s="131">
        <f t="shared" ref="C234:D234" si="232">LN(A234/A233)</f>
        <v>-1.6166558879864758E-2</v>
      </c>
      <c r="D234" s="132">
        <f t="shared" si="232"/>
        <v>6.1138553034383793E-2</v>
      </c>
      <c r="E234" s="62"/>
      <c r="F234" s="62"/>
      <c r="G234" s="62"/>
      <c r="H234" s="62"/>
    </row>
    <row r="235" spans="1:8" ht="18">
      <c r="A235" s="67">
        <v>1536.35</v>
      </c>
      <c r="B235" s="68">
        <v>87.3</v>
      </c>
      <c r="C235" s="131">
        <f t="shared" ref="C235:D235" si="233">LN(A235/A234)</f>
        <v>5.5806812265004509E-3</v>
      </c>
      <c r="D235" s="132">
        <f t="shared" si="233"/>
        <v>2.4936055736859117E-2</v>
      </c>
      <c r="E235" s="62"/>
      <c r="F235" s="62"/>
      <c r="G235" s="62"/>
      <c r="H235" s="62"/>
    </row>
    <row r="236" spans="1:8" ht="18">
      <c r="A236" s="67">
        <v>1533.3</v>
      </c>
      <c r="B236" s="68">
        <v>83.4</v>
      </c>
      <c r="C236" s="131">
        <f t="shared" ref="C236:D236" si="234">LN(A236/A235)</f>
        <v>-1.9871978914161011E-3</v>
      </c>
      <c r="D236" s="132">
        <f t="shared" si="234"/>
        <v>-4.5702153480855399E-2</v>
      </c>
      <c r="E236" s="62"/>
      <c r="F236" s="62"/>
      <c r="G236" s="62"/>
      <c r="H236" s="62"/>
    </row>
    <row r="237" spans="1:8" ht="18">
      <c r="A237" s="67">
        <v>1506.7</v>
      </c>
      <c r="B237" s="68">
        <v>79.400000000000006</v>
      </c>
      <c r="C237" s="131">
        <f t="shared" ref="C237:D237" si="235">LN(A237/A236)</f>
        <v>-1.7500446635100718E-2</v>
      </c>
      <c r="D237" s="132">
        <f t="shared" si="235"/>
        <v>-4.914994111161107E-2</v>
      </c>
      <c r="E237" s="62"/>
      <c r="F237" s="62"/>
      <c r="G237" s="62"/>
      <c r="H237" s="62"/>
    </row>
    <row r="238" spans="1:8" ht="18">
      <c r="A238" s="67">
        <v>1507.65</v>
      </c>
      <c r="B238" s="68">
        <v>73</v>
      </c>
      <c r="C238" s="131">
        <f t="shared" ref="C238:D238" si="236">LN(A238/A237)</f>
        <v>6.3031833161590752E-4</v>
      </c>
      <c r="D238" s="132">
        <f t="shared" si="236"/>
        <v>-8.4038927104698999E-2</v>
      </c>
      <c r="E238" s="62"/>
      <c r="F238" s="62"/>
      <c r="G238" s="62"/>
      <c r="H238" s="62"/>
    </row>
    <row r="239" spans="1:8" ht="18">
      <c r="A239" s="67">
        <v>1529</v>
      </c>
      <c r="B239" s="68">
        <v>73.25</v>
      </c>
      <c r="C239" s="131">
        <f t="shared" ref="C239:D239" si="237">LN(A239/A238)</f>
        <v>1.4061779790203646E-2</v>
      </c>
      <c r="D239" s="132">
        <f t="shared" si="237"/>
        <v>3.4188067487854611E-3</v>
      </c>
      <c r="E239" s="62"/>
      <c r="F239" s="62"/>
      <c r="G239" s="62"/>
      <c r="H239" s="62"/>
    </row>
    <row r="240" spans="1:8" ht="18">
      <c r="A240" s="67">
        <v>1507.05</v>
      </c>
      <c r="B240" s="68">
        <v>72.150000000000006</v>
      </c>
      <c r="C240" s="131">
        <f t="shared" ref="C240:D240" si="238">LN(A240/A239)</f>
        <v>-1.4459829352629308E-2</v>
      </c>
      <c r="D240" s="132">
        <f t="shared" si="238"/>
        <v>-1.513096267729672E-2</v>
      </c>
      <c r="E240" s="62"/>
      <c r="F240" s="62"/>
      <c r="G240" s="62"/>
      <c r="H240" s="62"/>
    </row>
    <row r="241" spans="1:8" ht="18">
      <c r="A241" s="67">
        <v>1528.8</v>
      </c>
      <c r="B241" s="68">
        <v>72.400000000000006</v>
      </c>
      <c r="C241" s="131">
        <f t="shared" ref="C241:D241" si="239">LN(A241/A240)</f>
        <v>1.4329016349630281E-2</v>
      </c>
      <c r="D241" s="132">
        <f t="shared" si="239"/>
        <v>3.459014171790785E-3</v>
      </c>
      <c r="E241" s="62"/>
      <c r="F241" s="62"/>
      <c r="G241" s="62"/>
      <c r="H241" s="62"/>
    </row>
    <row r="242" spans="1:8" ht="18">
      <c r="A242" s="67">
        <v>1535.95</v>
      </c>
      <c r="B242" s="68">
        <v>72.25</v>
      </c>
      <c r="C242" s="131">
        <f t="shared" ref="C242:D242" si="240">LN(A242/A241)</f>
        <v>4.6659681683903446E-3</v>
      </c>
      <c r="D242" s="132">
        <f t="shared" si="240"/>
        <v>-2.0739723991292599E-3</v>
      </c>
      <c r="E242" s="62"/>
      <c r="F242" s="62"/>
      <c r="G242" s="62"/>
      <c r="H242" s="62"/>
    </row>
    <row r="243" spans="1:8" ht="18">
      <c r="A243" s="67">
        <v>1518.8</v>
      </c>
      <c r="B243" s="68">
        <v>71.7</v>
      </c>
      <c r="C243" s="131">
        <f t="shared" ref="C243:D243" si="241">LN(A243/A242)</f>
        <v>-1.1228532736806426E-2</v>
      </c>
      <c r="D243" s="132">
        <f t="shared" si="241"/>
        <v>-7.6415793869668734E-3</v>
      </c>
      <c r="E243" s="62"/>
      <c r="F243" s="62"/>
      <c r="G243" s="62"/>
      <c r="H243" s="62"/>
    </row>
    <row r="244" spans="1:8" ht="18">
      <c r="A244" s="67">
        <v>1532</v>
      </c>
      <c r="B244" s="68">
        <v>70.349999999999994</v>
      </c>
      <c r="C244" s="131">
        <f t="shared" ref="C244:D244" si="242">LN(A244/A243)</f>
        <v>8.6535219428893525E-3</v>
      </c>
      <c r="D244" s="132">
        <f t="shared" si="242"/>
        <v>-1.9007964045176746E-2</v>
      </c>
      <c r="E244" s="62"/>
      <c r="F244" s="62"/>
      <c r="G244" s="62"/>
      <c r="H244" s="62"/>
    </row>
    <row r="245" spans="1:8" ht="18">
      <c r="A245" s="67">
        <v>1555.05</v>
      </c>
      <c r="B245" s="68">
        <v>69.3</v>
      </c>
      <c r="C245" s="131">
        <f t="shared" ref="C245:D245" si="243">LN(A245/A244)</f>
        <v>1.4933628136694087E-2</v>
      </c>
      <c r="D245" s="132">
        <f t="shared" si="243"/>
        <v>-1.5037877364540446E-2</v>
      </c>
      <c r="E245" s="62"/>
      <c r="F245" s="62"/>
      <c r="G245" s="62"/>
      <c r="H245" s="62"/>
    </row>
    <row r="246" spans="1:8" ht="18">
      <c r="A246" s="67">
        <v>1554.7</v>
      </c>
      <c r="B246" s="68">
        <v>71.650000000000006</v>
      </c>
      <c r="C246" s="131">
        <f t="shared" ref="C246:D246" si="244">LN(A246/A245)</f>
        <v>-2.2509848153566195E-4</v>
      </c>
      <c r="D246" s="132">
        <f t="shared" si="244"/>
        <v>3.3348248078323504E-2</v>
      </c>
      <c r="E246" s="62"/>
      <c r="F246" s="62"/>
      <c r="G246" s="62"/>
      <c r="H246" s="62"/>
    </row>
    <row r="247" spans="1:8" ht="18">
      <c r="A247" s="67">
        <v>1528</v>
      </c>
      <c r="B247" s="68">
        <v>70.75</v>
      </c>
      <c r="C247" s="131">
        <f t="shared" ref="C247:D247" si="245">LN(A247/A246)</f>
        <v>-1.7322910229229348E-2</v>
      </c>
      <c r="D247" s="132">
        <f t="shared" si="245"/>
        <v>-1.2640617750833937E-2</v>
      </c>
      <c r="E247" s="62"/>
      <c r="F247" s="62"/>
      <c r="G247" s="62"/>
      <c r="H247" s="62"/>
    </row>
    <row r="248" spans="1:8" ht="17.399999999999999">
      <c r="A248" s="85"/>
      <c r="B248" s="85"/>
      <c r="C248" s="90"/>
      <c r="D248" s="90"/>
      <c r="E248" s="62"/>
      <c r="F248" s="62"/>
      <c r="G248" s="62"/>
      <c r="H248" s="62"/>
    </row>
    <row r="249" spans="1:8" ht="17.399999999999999">
      <c r="A249" s="85"/>
      <c r="B249" s="85"/>
      <c r="C249" s="90"/>
      <c r="D249" s="90"/>
      <c r="E249" s="62"/>
      <c r="F249" s="62"/>
      <c r="G249" s="62"/>
      <c r="H249" s="62"/>
    </row>
    <row r="250" spans="1:8" ht="17.399999999999999">
      <c r="A250" s="85"/>
      <c r="B250" s="85"/>
      <c r="C250" s="90"/>
      <c r="D250" s="90"/>
      <c r="E250" s="62"/>
      <c r="F250" s="62"/>
      <c r="G250" s="62"/>
      <c r="H250" s="62"/>
    </row>
    <row r="251" spans="1:8" ht="17.399999999999999">
      <c r="A251" s="85"/>
      <c r="B251" s="85"/>
      <c r="C251" s="90"/>
      <c r="D251" s="90"/>
      <c r="E251" s="62"/>
      <c r="F251" s="62"/>
      <c r="G251" s="62"/>
      <c r="H251" s="62"/>
    </row>
    <row r="252" spans="1:8" ht="17.399999999999999">
      <c r="A252" s="85"/>
      <c r="B252" s="85"/>
      <c r="C252" s="90"/>
      <c r="D252" s="90"/>
      <c r="E252" s="62"/>
      <c r="F252" s="62"/>
      <c r="G252" s="62"/>
      <c r="H252" s="62"/>
    </row>
    <row r="253" spans="1:8" ht="17.399999999999999">
      <c r="A253" s="85"/>
      <c r="B253" s="85"/>
      <c r="C253" s="90"/>
      <c r="D253" s="90"/>
      <c r="E253" s="62"/>
      <c r="F253" s="62"/>
      <c r="G253" s="62"/>
      <c r="H253" s="62"/>
    </row>
    <row r="254" spans="1:8" ht="17.399999999999999">
      <c r="A254" s="85"/>
      <c r="B254" s="85"/>
      <c r="C254" s="90"/>
      <c r="D254" s="90"/>
      <c r="E254" s="62"/>
      <c r="F254" s="62"/>
      <c r="G254" s="62"/>
      <c r="H254" s="62"/>
    </row>
    <row r="255" spans="1:8" ht="17.399999999999999">
      <c r="A255" s="85"/>
      <c r="B255" s="85"/>
      <c r="C255" s="90"/>
      <c r="D255" s="90"/>
      <c r="E255" s="62"/>
      <c r="F255" s="62"/>
      <c r="G255" s="62"/>
      <c r="H255" s="62"/>
    </row>
    <row r="256" spans="1:8" ht="17.399999999999999">
      <c r="A256" s="85"/>
      <c r="B256" s="85"/>
      <c r="C256" s="90"/>
      <c r="D256" s="90"/>
      <c r="E256" s="62"/>
      <c r="F256" s="62"/>
      <c r="G256" s="62"/>
      <c r="H256" s="62"/>
    </row>
    <row r="257" spans="1:8" ht="17.399999999999999">
      <c r="A257" s="85"/>
      <c r="B257" s="85"/>
      <c r="C257" s="90"/>
      <c r="D257" s="90"/>
      <c r="E257" s="62"/>
      <c r="F257" s="62"/>
      <c r="G257" s="62"/>
      <c r="H257" s="62"/>
    </row>
    <row r="258" spans="1:8" ht="17.399999999999999">
      <c r="A258" s="85"/>
      <c r="B258" s="85"/>
      <c r="C258" s="90"/>
      <c r="D258" s="90"/>
      <c r="E258" s="62"/>
      <c r="F258" s="62"/>
      <c r="G258" s="62"/>
      <c r="H258" s="62"/>
    </row>
    <row r="259" spans="1:8" ht="17.399999999999999">
      <c r="A259" s="85"/>
      <c r="B259" s="85"/>
      <c r="C259" s="90"/>
      <c r="D259" s="90"/>
      <c r="E259" s="62"/>
      <c r="F259" s="62"/>
      <c r="G259" s="62"/>
      <c r="H259" s="62"/>
    </row>
    <row r="260" spans="1:8" ht="17.399999999999999">
      <c r="A260" s="85"/>
      <c r="B260" s="85"/>
      <c r="C260" s="90"/>
      <c r="D260" s="90"/>
      <c r="E260" s="62"/>
      <c r="F260" s="62"/>
      <c r="G260" s="62"/>
      <c r="H260" s="62"/>
    </row>
    <row r="261" spans="1:8" ht="17.399999999999999">
      <c r="A261" s="85"/>
      <c r="B261" s="85"/>
      <c r="C261" s="90"/>
      <c r="D261" s="90"/>
      <c r="E261" s="62"/>
      <c r="F261" s="62"/>
      <c r="G261" s="62"/>
      <c r="H261" s="62"/>
    </row>
    <row r="262" spans="1:8" ht="17.399999999999999">
      <c r="A262" s="85"/>
      <c r="B262" s="85"/>
      <c r="C262" s="90"/>
      <c r="D262" s="90"/>
      <c r="E262" s="62"/>
      <c r="F262" s="62"/>
      <c r="G262" s="62"/>
      <c r="H262" s="62"/>
    </row>
    <row r="263" spans="1:8" ht="17.399999999999999">
      <c r="A263" s="85"/>
      <c r="B263" s="85"/>
      <c r="C263" s="90"/>
      <c r="D263" s="90"/>
      <c r="E263" s="62"/>
      <c r="F263" s="62"/>
      <c r="G263" s="62"/>
      <c r="H263" s="62"/>
    </row>
    <row r="264" spans="1:8" ht="17.399999999999999">
      <c r="A264" s="85"/>
      <c r="B264" s="85"/>
      <c r="C264" s="90"/>
      <c r="D264" s="90"/>
      <c r="E264" s="62"/>
      <c r="F264" s="62"/>
      <c r="G264" s="62"/>
      <c r="H264" s="62"/>
    </row>
    <row r="265" spans="1:8" ht="17.399999999999999">
      <c r="A265" s="85"/>
      <c r="B265" s="85"/>
      <c r="C265" s="90"/>
      <c r="D265" s="90"/>
      <c r="E265" s="62"/>
      <c r="F265" s="62"/>
      <c r="G265" s="62"/>
      <c r="H265" s="62"/>
    </row>
    <row r="266" spans="1:8" ht="17.399999999999999">
      <c r="A266" s="85"/>
      <c r="B266" s="85"/>
      <c r="C266" s="90"/>
      <c r="D266" s="90"/>
      <c r="E266" s="62"/>
      <c r="F266" s="62"/>
      <c r="G266" s="62"/>
      <c r="H266" s="62"/>
    </row>
    <row r="267" spans="1:8" ht="17.399999999999999">
      <c r="A267" s="85"/>
      <c r="B267" s="85"/>
      <c r="C267" s="90"/>
      <c r="D267" s="90"/>
      <c r="E267" s="62"/>
      <c r="F267" s="62"/>
      <c r="G267" s="62"/>
      <c r="H267" s="62"/>
    </row>
    <row r="268" spans="1:8" ht="17.399999999999999">
      <c r="A268" s="85"/>
      <c r="B268" s="85"/>
      <c r="C268" s="90"/>
      <c r="D268" s="90"/>
      <c r="E268" s="62"/>
      <c r="F268" s="62"/>
      <c r="G268" s="62"/>
      <c r="H268" s="62"/>
    </row>
    <row r="269" spans="1:8" ht="17.399999999999999">
      <c r="A269" s="85"/>
      <c r="B269" s="85"/>
      <c r="C269" s="90"/>
      <c r="D269" s="90"/>
      <c r="E269" s="62"/>
      <c r="F269" s="62"/>
      <c r="G269" s="62"/>
      <c r="H269" s="62"/>
    </row>
    <row r="270" spans="1:8" ht="17.399999999999999">
      <c r="A270" s="85"/>
      <c r="B270" s="85"/>
      <c r="C270" s="90"/>
      <c r="D270" s="90"/>
      <c r="E270" s="62"/>
      <c r="F270" s="62"/>
      <c r="G270" s="62"/>
      <c r="H270" s="62"/>
    </row>
    <row r="271" spans="1:8" ht="17.399999999999999">
      <c r="A271" s="85"/>
      <c r="B271" s="85"/>
      <c r="C271" s="90"/>
      <c r="D271" s="90"/>
      <c r="E271" s="62"/>
      <c r="F271" s="62"/>
      <c r="G271" s="62"/>
      <c r="H271" s="62"/>
    </row>
    <row r="272" spans="1:8" ht="17.399999999999999">
      <c r="A272" s="85"/>
      <c r="B272" s="85"/>
      <c r="C272" s="90"/>
      <c r="D272" s="90"/>
      <c r="E272" s="62"/>
      <c r="F272" s="62"/>
      <c r="G272" s="62"/>
      <c r="H272" s="62"/>
    </row>
    <row r="273" spans="1:8" ht="17.399999999999999">
      <c r="A273" s="85"/>
      <c r="B273" s="85"/>
      <c r="C273" s="90"/>
      <c r="D273" s="90"/>
      <c r="E273" s="62"/>
      <c r="F273" s="62"/>
      <c r="G273" s="62"/>
      <c r="H273" s="62"/>
    </row>
    <row r="274" spans="1:8" ht="17.399999999999999">
      <c r="A274" s="85"/>
      <c r="B274" s="85"/>
      <c r="C274" s="90"/>
      <c r="D274" s="90"/>
      <c r="E274" s="62"/>
      <c r="F274" s="62"/>
      <c r="G274" s="62"/>
      <c r="H274" s="62"/>
    </row>
    <row r="275" spans="1:8" ht="17.399999999999999">
      <c r="A275" s="85"/>
      <c r="B275" s="85"/>
      <c r="C275" s="90"/>
      <c r="D275" s="90"/>
      <c r="E275" s="62"/>
      <c r="F275" s="62"/>
      <c r="G275" s="62"/>
      <c r="H275" s="62"/>
    </row>
    <row r="276" spans="1:8" ht="17.399999999999999">
      <c r="A276" s="85"/>
      <c r="B276" s="85"/>
      <c r="C276" s="90"/>
      <c r="D276" s="90"/>
      <c r="E276" s="62"/>
      <c r="F276" s="62"/>
      <c r="G276" s="62"/>
      <c r="H276" s="62"/>
    </row>
    <row r="277" spans="1:8" ht="17.399999999999999">
      <c r="A277" s="85"/>
      <c r="B277" s="85"/>
      <c r="C277" s="90"/>
      <c r="D277" s="90"/>
      <c r="E277" s="62"/>
      <c r="F277" s="62"/>
      <c r="G277" s="62"/>
      <c r="H277" s="62"/>
    </row>
    <row r="278" spans="1:8" ht="17.399999999999999">
      <c r="A278" s="85"/>
      <c r="B278" s="85"/>
      <c r="C278" s="90"/>
      <c r="D278" s="90"/>
      <c r="E278" s="62"/>
      <c r="F278" s="62"/>
      <c r="G278" s="62"/>
      <c r="H278" s="62"/>
    </row>
    <row r="279" spans="1:8" ht="17.399999999999999">
      <c r="A279" s="85"/>
      <c r="B279" s="85"/>
      <c r="C279" s="90"/>
      <c r="D279" s="90"/>
      <c r="E279" s="62"/>
      <c r="F279" s="62"/>
      <c r="G279" s="62"/>
      <c r="H279" s="62"/>
    </row>
    <row r="280" spans="1:8" ht="17.399999999999999">
      <c r="A280" s="85"/>
      <c r="B280" s="85"/>
      <c r="C280" s="90"/>
      <c r="D280" s="90"/>
      <c r="E280" s="62"/>
      <c r="F280" s="62"/>
      <c r="G280" s="62"/>
      <c r="H280" s="62"/>
    </row>
    <row r="281" spans="1:8" ht="17.399999999999999">
      <c r="A281" s="85"/>
      <c r="B281" s="85"/>
      <c r="C281" s="90"/>
      <c r="D281" s="90"/>
      <c r="E281" s="62"/>
      <c r="F281" s="62"/>
      <c r="G281" s="62"/>
      <c r="H281" s="62"/>
    </row>
    <row r="282" spans="1:8" ht="17.399999999999999">
      <c r="A282" s="85"/>
      <c r="B282" s="85"/>
      <c r="C282" s="90"/>
      <c r="D282" s="90"/>
      <c r="E282" s="62"/>
      <c r="F282" s="62"/>
      <c r="G282" s="62"/>
      <c r="H282" s="62"/>
    </row>
    <row r="283" spans="1:8" ht="17.399999999999999">
      <c r="A283" s="85"/>
      <c r="B283" s="85"/>
      <c r="C283" s="90"/>
      <c r="D283" s="90"/>
      <c r="E283" s="62"/>
      <c r="F283" s="62"/>
      <c r="G283" s="62"/>
      <c r="H283" s="62"/>
    </row>
    <row r="284" spans="1:8" ht="17.399999999999999">
      <c r="A284" s="85"/>
      <c r="B284" s="85"/>
      <c r="C284" s="90"/>
      <c r="D284" s="90"/>
      <c r="E284" s="62"/>
      <c r="F284" s="62"/>
      <c r="G284" s="62"/>
      <c r="H284" s="62"/>
    </row>
    <row r="285" spans="1:8" ht="17.399999999999999">
      <c r="A285" s="85"/>
      <c r="B285" s="85"/>
      <c r="C285" s="90"/>
      <c r="D285" s="90"/>
      <c r="E285" s="62"/>
      <c r="F285" s="62"/>
      <c r="G285" s="62"/>
      <c r="H285" s="62"/>
    </row>
    <row r="286" spans="1:8" ht="17.399999999999999">
      <c r="A286" s="85"/>
      <c r="B286" s="85"/>
      <c r="C286" s="90"/>
      <c r="D286" s="90"/>
      <c r="E286" s="62"/>
      <c r="F286" s="62"/>
      <c r="G286" s="62"/>
      <c r="H286" s="62"/>
    </row>
    <row r="287" spans="1:8" ht="17.399999999999999">
      <c r="A287" s="85"/>
      <c r="B287" s="85"/>
      <c r="C287" s="90"/>
      <c r="D287" s="90"/>
      <c r="E287" s="62"/>
      <c r="F287" s="62"/>
      <c r="G287" s="62"/>
      <c r="H287" s="62"/>
    </row>
    <row r="288" spans="1:8" ht="17.399999999999999">
      <c r="A288" s="85"/>
      <c r="B288" s="85"/>
      <c r="C288" s="90"/>
      <c r="D288" s="90"/>
      <c r="E288" s="62"/>
      <c r="F288" s="62"/>
      <c r="G288" s="62"/>
      <c r="H288" s="62"/>
    </row>
    <row r="289" spans="1:8" ht="17.399999999999999">
      <c r="A289" s="85"/>
      <c r="B289" s="85"/>
      <c r="C289" s="90"/>
      <c r="D289" s="90"/>
      <c r="E289" s="62"/>
      <c r="F289" s="62"/>
      <c r="G289" s="62"/>
      <c r="H289" s="62"/>
    </row>
    <row r="290" spans="1:8" ht="17.399999999999999">
      <c r="A290" s="85"/>
      <c r="B290" s="85"/>
      <c r="C290" s="90"/>
      <c r="D290" s="90"/>
      <c r="E290" s="62"/>
      <c r="F290" s="62"/>
      <c r="G290" s="62"/>
      <c r="H290" s="62"/>
    </row>
    <row r="291" spans="1:8" ht="17.399999999999999">
      <c r="A291" s="85"/>
      <c r="B291" s="85"/>
      <c r="C291" s="90"/>
      <c r="D291" s="90"/>
      <c r="E291" s="62"/>
      <c r="F291" s="62"/>
      <c r="G291" s="62"/>
      <c r="H291" s="62"/>
    </row>
    <row r="292" spans="1:8" ht="17.399999999999999">
      <c r="A292" s="85"/>
      <c r="B292" s="85"/>
      <c r="C292" s="90"/>
      <c r="D292" s="90"/>
      <c r="E292" s="62"/>
      <c r="F292" s="62"/>
      <c r="G292" s="62"/>
      <c r="H292" s="62"/>
    </row>
    <row r="293" spans="1:8" ht="17.399999999999999">
      <c r="A293" s="85"/>
      <c r="B293" s="85"/>
      <c r="C293" s="90"/>
      <c r="D293" s="90"/>
      <c r="E293" s="62"/>
      <c r="F293" s="62"/>
      <c r="G293" s="62"/>
      <c r="H293" s="62"/>
    </row>
    <row r="294" spans="1:8" ht="17.399999999999999">
      <c r="A294" s="85"/>
      <c r="B294" s="85"/>
      <c r="C294" s="90"/>
      <c r="D294" s="90"/>
      <c r="E294" s="62"/>
      <c r="F294" s="62"/>
      <c r="G294" s="62"/>
      <c r="H294" s="62"/>
    </row>
    <row r="295" spans="1:8" ht="17.399999999999999">
      <c r="A295" s="85"/>
      <c r="B295" s="85"/>
      <c r="C295" s="90"/>
      <c r="D295" s="90"/>
      <c r="E295" s="62"/>
      <c r="F295" s="62"/>
      <c r="G295" s="62"/>
      <c r="H295" s="62"/>
    </row>
    <row r="296" spans="1:8" ht="17.399999999999999">
      <c r="A296" s="85"/>
      <c r="B296" s="85"/>
      <c r="C296" s="90"/>
      <c r="D296" s="90"/>
      <c r="E296" s="62"/>
      <c r="F296" s="62"/>
      <c r="G296" s="62"/>
      <c r="H296" s="62"/>
    </row>
    <row r="297" spans="1:8" ht="17.399999999999999">
      <c r="A297" s="85"/>
      <c r="B297" s="85"/>
      <c r="C297" s="90"/>
      <c r="D297" s="90"/>
      <c r="E297" s="62"/>
      <c r="F297" s="62"/>
      <c r="G297" s="62"/>
      <c r="H297" s="62"/>
    </row>
    <row r="298" spans="1:8" ht="17.399999999999999">
      <c r="A298" s="85"/>
      <c r="B298" s="85"/>
      <c r="C298" s="90"/>
      <c r="D298" s="90"/>
      <c r="E298" s="62"/>
      <c r="F298" s="62"/>
      <c r="G298" s="62"/>
      <c r="H298" s="62"/>
    </row>
    <row r="299" spans="1:8" ht="17.399999999999999">
      <c r="A299" s="85"/>
      <c r="B299" s="85"/>
      <c r="C299" s="90"/>
      <c r="D299" s="90"/>
      <c r="E299" s="62"/>
      <c r="F299" s="62"/>
      <c r="G299" s="62"/>
      <c r="H299" s="62"/>
    </row>
    <row r="300" spans="1:8" ht="17.399999999999999">
      <c r="A300" s="85"/>
      <c r="B300" s="85"/>
      <c r="C300" s="90"/>
      <c r="D300" s="90"/>
      <c r="E300" s="62"/>
      <c r="F300" s="62"/>
      <c r="G300" s="62"/>
      <c r="H300" s="62"/>
    </row>
    <row r="301" spans="1:8" ht="17.399999999999999">
      <c r="A301" s="85"/>
      <c r="B301" s="85"/>
      <c r="C301" s="90"/>
      <c r="D301" s="90"/>
      <c r="E301" s="62"/>
      <c r="F301" s="62"/>
      <c r="G301" s="62"/>
      <c r="H301" s="62"/>
    </row>
    <row r="302" spans="1:8" ht="17.399999999999999">
      <c r="A302" s="85"/>
      <c r="B302" s="85"/>
      <c r="C302" s="90"/>
      <c r="D302" s="90"/>
      <c r="E302" s="62"/>
      <c r="F302" s="62"/>
      <c r="G302" s="62"/>
      <c r="H302" s="62"/>
    </row>
    <row r="303" spans="1:8" ht="17.399999999999999">
      <c r="A303" s="85"/>
      <c r="B303" s="85"/>
      <c r="C303" s="90"/>
      <c r="D303" s="90"/>
      <c r="E303" s="62"/>
      <c r="F303" s="62"/>
      <c r="G303" s="62"/>
      <c r="H303" s="62"/>
    </row>
    <row r="304" spans="1:8" ht="17.399999999999999">
      <c r="A304" s="85"/>
      <c r="B304" s="85"/>
      <c r="C304" s="90"/>
      <c r="D304" s="90"/>
      <c r="E304" s="62"/>
      <c r="F304" s="62"/>
      <c r="G304" s="62"/>
      <c r="H304" s="62"/>
    </row>
    <row r="305" spans="1:8" ht="17.399999999999999">
      <c r="A305" s="85"/>
      <c r="B305" s="85"/>
      <c r="C305" s="90"/>
      <c r="D305" s="90"/>
      <c r="E305" s="62"/>
      <c r="F305" s="62"/>
      <c r="G305" s="62"/>
      <c r="H305" s="62"/>
    </row>
    <row r="306" spans="1:8" ht="17.399999999999999">
      <c r="A306" s="85"/>
      <c r="B306" s="85"/>
      <c r="C306" s="90"/>
      <c r="D306" s="90"/>
      <c r="E306" s="62"/>
      <c r="F306" s="62"/>
      <c r="G306" s="62"/>
      <c r="H306" s="62"/>
    </row>
    <row r="307" spans="1:8" ht="17.399999999999999">
      <c r="A307" s="85"/>
      <c r="B307" s="85"/>
      <c r="C307" s="90"/>
      <c r="D307" s="90"/>
      <c r="E307" s="62"/>
      <c r="F307" s="62"/>
      <c r="G307" s="62"/>
      <c r="H307" s="62"/>
    </row>
    <row r="308" spans="1:8" ht="17.399999999999999">
      <c r="A308" s="85"/>
      <c r="B308" s="85"/>
      <c r="C308" s="90"/>
      <c r="D308" s="90"/>
      <c r="E308" s="62"/>
      <c r="F308" s="62"/>
      <c r="G308" s="62"/>
      <c r="H308" s="62"/>
    </row>
    <row r="309" spans="1:8" ht="17.399999999999999">
      <c r="A309" s="85"/>
      <c r="B309" s="85"/>
      <c r="C309" s="90"/>
      <c r="D309" s="90"/>
      <c r="E309" s="62"/>
      <c r="F309" s="62"/>
      <c r="G309" s="62"/>
      <c r="H309" s="62"/>
    </row>
    <row r="310" spans="1:8" ht="17.399999999999999">
      <c r="A310" s="85"/>
      <c r="B310" s="85"/>
      <c r="C310" s="90"/>
      <c r="D310" s="90"/>
      <c r="E310" s="62"/>
      <c r="F310" s="62"/>
      <c r="G310" s="62"/>
      <c r="H310" s="62"/>
    </row>
    <row r="311" spans="1:8" ht="17.399999999999999">
      <c r="A311" s="85"/>
      <c r="B311" s="85"/>
      <c r="C311" s="90"/>
      <c r="D311" s="90"/>
      <c r="E311" s="62"/>
      <c r="F311" s="62"/>
      <c r="G311" s="62"/>
      <c r="H311" s="62"/>
    </row>
    <row r="312" spans="1:8" ht="17.399999999999999">
      <c r="A312" s="85"/>
      <c r="B312" s="85"/>
      <c r="C312" s="90"/>
      <c r="D312" s="90"/>
      <c r="E312" s="62"/>
      <c r="F312" s="62"/>
      <c r="G312" s="62"/>
      <c r="H312" s="62"/>
    </row>
    <row r="313" spans="1:8" ht="17.399999999999999">
      <c r="A313" s="85"/>
      <c r="B313" s="85"/>
      <c r="C313" s="90"/>
      <c r="D313" s="90"/>
      <c r="E313" s="62"/>
      <c r="F313" s="62"/>
      <c r="G313" s="62"/>
      <c r="H313" s="62"/>
    </row>
    <row r="314" spans="1:8" ht="17.399999999999999">
      <c r="A314" s="85"/>
      <c r="B314" s="85"/>
      <c r="C314" s="90"/>
      <c r="D314" s="90"/>
      <c r="E314" s="62"/>
      <c r="F314" s="62"/>
      <c r="G314" s="62"/>
      <c r="H314" s="62"/>
    </row>
    <row r="315" spans="1:8" ht="17.399999999999999">
      <c r="A315" s="85"/>
      <c r="B315" s="85"/>
      <c r="C315" s="90"/>
      <c r="D315" s="90"/>
      <c r="E315" s="62"/>
      <c r="F315" s="62"/>
      <c r="G315" s="62"/>
      <c r="H315" s="62"/>
    </row>
    <row r="316" spans="1:8" ht="17.399999999999999">
      <c r="A316" s="85"/>
      <c r="B316" s="85"/>
      <c r="C316" s="90"/>
      <c r="D316" s="90"/>
      <c r="E316" s="62"/>
      <c r="F316" s="62"/>
      <c r="G316" s="62"/>
      <c r="H316" s="62"/>
    </row>
    <row r="317" spans="1:8" ht="17.399999999999999">
      <c r="A317" s="85"/>
      <c r="B317" s="85"/>
      <c r="C317" s="90"/>
      <c r="D317" s="90"/>
      <c r="E317" s="62"/>
      <c r="F317" s="62"/>
      <c r="G317" s="62"/>
      <c r="H317" s="62"/>
    </row>
    <row r="318" spans="1:8" ht="17.399999999999999">
      <c r="A318" s="85"/>
      <c r="B318" s="85"/>
      <c r="C318" s="90"/>
      <c r="D318" s="90"/>
      <c r="E318" s="62"/>
      <c r="F318" s="62"/>
      <c r="G318" s="62"/>
      <c r="H318" s="62"/>
    </row>
    <row r="319" spans="1:8" ht="17.399999999999999">
      <c r="A319" s="85"/>
      <c r="B319" s="85"/>
      <c r="C319" s="90"/>
      <c r="D319" s="90"/>
      <c r="E319" s="62"/>
      <c r="F319" s="62"/>
      <c r="G319" s="62"/>
      <c r="H319" s="62"/>
    </row>
    <row r="320" spans="1:8" ht="17.399999999999999">
      <c r="A320" s="85"/>
      <c r="B320" s="85"/>
      <c r="C320" s="90"/>
      <c r="D320" s="90"/>
      <c r="E320" s="62"/>
      <c r="F320" s="62"/>
      <c r="G320" s="62"/>
      <c r="H320" s="62"/>
    </row>
    <row r="321" spans="1:8" ht="17.399999999999999">
      <c r="A321" s="85"/>
      <c r="B321" s="85"/>
      <c r="C321" s="90"/>
      <c r="D321" s="90"/>
      <c r="E321" s="62"/>
      <c r="F321" s="62"/>
      <c r="G321" s="62"/>
      <c r="H321" s="62"/>
    </row>
    <row r="322" spans="1:8" ht="17.399999999999999">
      <c r="A322" s="85"/>
      <c r="B322" s="85"/>
      <c r="C322" s="90"/>
      <c r="D322" s="90"/>
      <c r="E322" s="62"/>
      <c r="F322" s="62"/>
      <c r="G322" s="62"/>
      <c r="H322" s="62"/>
    </row>
    <row r="323" spans="1:8" ht="17.399999999999999">
      <c r="A323" s="85"/>
      <c r="B323" s="85"/>
      <c r="C323" s="90"/>
      <c r="D323" s="90"/>
      <c r="E323" s="62"/>
      <c r="F323" s="62"/>
      <c r="G323" s="62"/>
      <c r="H323" s="62"/>
    </row>
    <row r="324" spans="1:8" ht="17.399999999999999">
      <c r="A324" s="85"/>
      <c r="B324" s="85"/>
      <c r="C324" s="90"/>
      <c r="D324" s="90"/>
      <c r="E324" s="62"/>
      <c r="F324" s="62"/>
      <c r="G324" s="62"/>
      <c r="H324" s="62"/>
    </row>
    <row r="325" spans="1:8" ht="17.399999999999999">
      <c r="A325" s="85"/>
      <c r="B325" s="85"/>
      <c r="C325" s="90"/>
      <c r="D325" s="90"/>
      <c r="E325" s="62"/>
      <c r="F325" s="62"/>
      <c r="G325" s="62"/>
      <c r="H325" s="62"/>
    </row>
    <row r="326" spans="1:8" ht="17.399999999999999">
      <c r="A326" s="85"/>
      <c r="B326" s="85"/>
      <c r="C326" s="90"/>
      <c r="D326" s="90"/>
      <c r="E326" s="62"/>
      <c r="F326" s="62"/>
      <c r="G326" s="62"/>
      <c r="H326" s="62"/>
    </row>
    <row r="327" spans="1:8" ht="17.399999999999999">
      <c r="A327" s="85"/>
      <c r="B327" s="85"/>
      <c r="C327" s="90"/>
      <c r="D327" s="90"/>
      <c r="E327" s="62"/>
      <c r="F327" s="62"/>
      <c r="G327" s="62"/>
      <c r="H327" s="62"/>
    </row>
    <row r="328" spans="1:8" ht="17.399999999999999">
      <c r="A328" s="85"/>
      <c r="B328" s="85"/>
      <c r="C328" s="90"/>
      <c r="D328" s="90"/>
      <c r="E328" s="62"/>
      <c r="F328" s="62"/>
      <c r="G328" s="62"/>
      <c r="H328" s="62"/>
    </row>
    <row r="329" spans="1:8" ht="17.399999999999999">
      <c r="A329" s="85"/>
      <c r="B329" s="85"/>
      <c r="C329" s="90"/>
      <c r="D329" s="90"/>
      <c r="E329" s="62"/>
      <c r="F329" s="62"/>
      <c r="G329" s="62"/>
      <c r="H329" s="62"/>
    </row>
    <row r="330" spans="1:8" ht="17.399999999999999">
      <c r="A330" s="85"/>
      <c r="B330" s="85"/>
      <c r="C330" s="90"/>
      <c r="D330" s="90"/>
      <c r="E330" s="62"/>
      <c r="F330" s="62"/>
      <c r="G330" s="62"/>
      <c r="H330" s="62"/>
    </row>
    <row r="331" spans="1:8" ht="17.399999999999999">
      <c r="A331" s="85"/>
      <c r="B331" s="85"/>
      <c r="C331" s="90"/>
      <c r="D331" s="90"/>
      <c r="E331" s="62"/>
      <c r="F331" s="62"/>
      <c r="G331" s="62"/>
      <c r="H331" s="62"/>
    </row>
    <row r="332" spans="1:8" ht="17.399999999999999">
      <c r="A332" s="85"/>
      <c r="B332" s="85"/>
      <c r="C332" s="90"/>
      <c r="D332" s="90"/>
      <c r="E332" s="62"/>
      <c r="F332" s="62"/>
      <c r="G332" s="62"/>
      <c r="H332" s="62"/>
    </row>
    <row r="333" spans="1:8" ht="17.399999999999999">
      <c r="A333" s="85"/>
      <c r="B333" s="85"/>
      <c r="C333" s="90"/>
      <c r="D333" s="90"/>
      <c r="E333" s="62"/>
      <c r="F333" s="62"/>
      <c r="G333" s="62"/>
      <c r="H333" s="62"/>
    </row>
    <row r="334" spans="1:8" ht="17.399999999999999">
      <c r="A334" s="85"/>
      <c r="B334" s="85"/>
      <c r="C334" s="90"/>
      <c r="D334" s="90"/>
      <c r="E334" s="62"/>
      <c r="F334" s="62"/>
      <c r="G334" s="62"/>
      <c r="H334" s="62"/>
    </row>
    <row r="335" spans="1:8" ht="17.399999999999999">
      <c r="A335" s="85"/>
      <c r="B335" s="85"/>
      <c r="C335" s="90"/>
      <c r="D335" s="90"/>
      <c r="E335" s="62"/>
      <c r="F335" s="62"/>
      <c r="G335" s="62"/>
      <c r="H335" s="62"/>
    </row>
    <row r="336" spans="1:8" ht="17.399999999999999">
      <c r="A336" s="85"/>
      <c r="B336" s="85"/>
      <c r="C336" s="90"/>
      <c r="D336" s="90"/>
      <c r="E336" s="62"/>
      <c r="F336" s="62"/>
      <c r="G336" s="62"/>
      <c r="H336" s="62"/>
    </row>
    <row r="337" spans="1:8" ht="17.399999999999999">
      <c r="A337" s="85"/>
      <c r="B337" s="85"/>
      <c r="C337" s="90"/>
      <c r="D337" s="90"/>
      <c r="E337" s="62"/>
      <c r="F337" s="62"/>
      <c r="G337" s="62"/>
      <c r="H337" s="62"/>
    </row>
    <row r="338" spans="1:8" ht="17.399999999999999">
      <c r="A338" s="85"/>
      <c r="B338" s="85"/>
      <c r="C338" s="90"/>
      <c r="D338" s="90"/>
      <c r="E338" s="62"/>
      <c r="F338" s="62"/>
      <c r="G338" s="62"/>
      <c r="H338" s="62"/>
    </row>
    <row r="339" spans="1:8" ht="17.399999999999999">
      <c r="A339" s="85"/>
      <c r="B339" s="85"/>
      <c r="C339" s="90"/>
      <c r="D339" s="90"/>
      <c r="E339" s="62"/>
      <c r="F339" s="62"/>
      <c r="G339" s="62"/>
      <c r="H339" s="62"/>
    </row>
    <row r="340" spans="1:8" ht="17.399999999999999">
      <c r="A340" s="85"/>
      <c r="B340" s="85"/>
      <c r="C340" s="90"/>
      <c r="D340" s="90"/>
      <c r="E340" s="62"/>
      <c r="F340" s="62"/>
      <c r="G340" s="62"/>
      <c r="H340" s="62"/>
    </row>
    <row r="341" spans="1:8" ht="17.399999999999999">
      <c r="A341" s="85"/>
      <c r="B341" s="85"/>
      <c r="C341" s="90"/>
      <c r="D341" s="90"/>
      <c r="E341" s="62"/>
      <c r="F341" s="62"/>
      <c r="G341" s="62"/>
      <c r="H341" s="62"/>
    </row>
    <row r="342" spans="1:8" ht="17.399999999999999">
      <c r="A342" s="85"/>
      <c r="B342" s="85"/>
      <c r="C342" s="90"/>
      <c r="D342" s="90"/>
      <c r="E342" s="62"/>
      <c r="F342" s="62"/>
      <c r="G342" s="62"/>
      <c r="H342" s="62"/>
    </row>
    <row r="343" spans="1:8" ht="17.399999999999999">
      <c r="A343" s="85"/>
      <c r="B343" s="85"/>
      <c r="C343" s="90"/>
      <c r="D343" s="90"/>
      <c r="E343" s="62"/>
      <c r="F343" s="62"/>
      <c r="G343" s="62"/>
      <c r="H343" s="62"/>
    </row>
    <row r="344" spans="1:8" ht="17.399999999999999">
      <c r="A344" s="85"/>
      <c r="B344" s="85"/>
      <c r="C344" s="90"/>
      <c r="D344" s="90"/>
      <c r="E344" s="62"/>
      <c r="F344" s="62"/>
      <c r="G344" s="62"/>
      <c r="H344" s="62"/>
    </row>
    <row r="345" spans="1:8" ht="17.399999999999999">
      <c r="A345" s="85"/>
      <c r="B345" s="85"/>
      <c r="C345" s="90"/>
      <c r="D345" s="90"/>
      <c r="E345" s="62"/>
      <c r="F345" s="62"/>
      <c r="G345" s="62"/>
      <c r="H345" s="62"/>
    </row>
    <row r="346" spans="1:8" ht="17.399999999999999">
      <c r="A346" s="85"/>
      <c r="B346" s="85"/>
      <c r="C346" s="90"/>
      <c r="D346" s="90"/>
      <c r="E346" s="62"/>
      <c r="F346" s="62"/>
      <c r="G346" s="62"/>
      <c r="H346" s="62"/>
    </row>
    <row r="347" spans="1:8" ht="17.399999999999999">
      <c r="A347" s="85"/>
      <c r="B347" s="85"/>
      <c r="C347" s="90"/>
      <c r="D347" s="90"/>
      <c r="E347" s="62"/>
      <c r="F347" s="62"/>
      <c r="G347" s="62"/>
      <c r="H347" s="62"/>
    </row>
    <row r="348" spans="1:8" ht="17.399999999999999">
      <c r="A348" s="85"/>
      <c r="B348" s="85"/>
      <c r="C348" s="90"/>
      <c r="D348" s="90"/>
      <c r="E348" s="62"/>
      <c r="F348" s="62"/>
      <c r="G348" s="62"/>
      <c r="H348" s="62"/>
    </row>
    <row r="349" spans="1:8" ht="17.399999999999999">
      <c r="A349" s="85"/>
      <c r="B349" s="85"/>
      <c r="C349" s="90"/>
      <c r="D349" s="90"/>
      <c r="E349" s="62"/>
      <c r="F349" s="62"/>
      <c r="G349" s="62"/>
      <c r="H349" s="62"/>
    </row>
    <row r="350" spans="1:8" ht="17.399999999999999">
      <c r="A350" s="85"/>
      <c r="B350" s="85"/>
      <c r="C350" s="90"/>
      <c r="D350" s="90"/>
      <c r="E350" s="62"/>
      <c r="F350" s="62"/>
      <c r="G350" s="62"/>
      <c r="H350" s="62"/>
    </row>
    <row r="351" spans="1:8" ht="17.399999999999999">
      <c r="A351" s="85"/>
      <c r="B351" s="85"/>
      <c r="C351" s="90"/>
      <c r="D351" s="90"/>
      <c r="E351" s="62"/>
      <c r="F351" s="62"/>
      <c r="G351" s="62"/>
      <c r="H351" s="62"/>
    </row>
    <row r="352" spans="1:8" ht="17.399999999999999">
      <c r="A352" s="85"/>
      <c r="B352" s="85"/>
      <c r="C352" s="90"/>
      <c r="D352" s="90"/>
      <c r="E352" s="62"/>
      <c r="F352" s="62"/>
      <c r="G352" s="62"/>
      <c r="H352" s="62"/>
    </row>
    <row r="353" spans="1:8" ht="17.399999999999999">
      <c r="A353" s="85"/>
      <c r="B353" s="85"/>
      <c r="C353" s="90"/>
      <c r="D353" s="90"/>
      <c r="E353" s="62"/>
      <c r="F353" s="62"/>
      <c r="G353" s="62"/>
      <c r="H353" s="62"/>
    </row>
    <row r="354" spans="1:8" ht="17.399999999999999">
      <c r="A354" s="85"/>
      <c r="B354" s="85"/>
      <c r="C354" s="90"/>
      <c r="D354" s="90"/>
      <c r="E354" s="62"/>
      <c r="F354" s="62"/>
      <c r="G354" s="62"/>
      <c r="H354" s="62"/>
    </row>
    <row r="355" spans="1:8" ht="17.399999999999999">
      <c r="A355" s="85"/>
      <c r="B355" s="85"/>
      <c r="C355" s="90"/>
      <c r="D355" s="90"/>
      <c r="E355" s="62"/>
      <c r="F355" s="62"/>
      <c r="G355" s="62"/>
      <c r="H355" s="62"/>
    </row>
    <row r="356" spans="1:8" ht="17.399999999999999">
      <c r="A356" s="85"/>
      <c r="B356" s="85"/>
      <c r="C356" s="90"/>
      <c r="D356" s="90"/>
      <c r="E356" s="62"/>
      <c r="F356" s="62"/>
      <c r="G356" s="62"/>
      <c r="H356" s="62"/>
    </row>
    <row r="357" spans="1:8" ht="17.399999999999999">
      <c r="A357" s="85"/>
      <c r="B357" s="85"/>
      <c r="C357" s="90"/>
      <c r="D357" s="90"/>
      <c r="E357" s="62"/>
      <c r="F357" s="62"/>
      <c r="G357" s="62"/>
      <c r="H357" s="62"/>
    </row>
    <row r="358" spans="1:8" ht="17.399999999999999">
      <c r="A358" s="85"/>
      <c r="B358" s="85"/>
      <c r="C358" s="90"/>
      <c r="D358" s="90"/>
      <c r="E358" s="62"/>
      <c r="F358" s="62"/>
      <c r="G358" s="62"/>
      <c r="H358" s="62"/>
    </row>
    <row r="359" spans="1:8" ht="17.399999999999999">
      <c r="A359" s="85"/>
      <c r="B359" s="85"/>
      <c r="C359" s="90"/>
      <c r="D359" s="90"/>
      <c r="E359" s="62"/>
      <c r="F359" s="62"/>
      <c r="G359" s="62"/>
      <c r="H359" s="62"/>
    </row>
    <row r="360" spans="1:8" ht="17.399999999999999">
      <c r="A360" s="85"/>
      <c r="B360" s="85"/>
      <c r="C360" s="90"/>
      <c r="D360" s="90"/>
      <c r="E360" s="62"/>
      <c r="F360" s="62"/>
      <c r="G360" s="62"/>
      <c r="H360" s="62"/>
    </row>
    <row r="361" spans="1:8" ht="17.399999999999999">
      <c r="A361" s="85"/>
      <c r="B361" s="85"/>
      <c r="C361" s="90"/>
      <c r="D361" s="90"/>
      <c r="E361" s="62"/>
      <c r="F361" s="62"/>
      <c r="G361" s="62"/>
      <c r="H361" s="62"/>
    </row>
    <row r="362" spans="1:8" ht="17.399999999999999">
      <c r="A362" s="85"/>
      <c r="B362" s="85"/>
      <c r="C362" s="90"/>
      <c r="D362" s="90"/>
      <c r="E362" s="62"/>
      <c r="F362" s="62"/>
      <c r="G362" s="62"/>
      <c r="H362" s="62"/>
    </row>
    <row r="363" spans="1:8" ht="17.399999999999999">
      <c r="A363" s="85"/>
      <c r="B363" s="85"/>
      <c r="C363" s="90"/>
      <c r="D363" s="90"/>
      <c r="E363" s="62"/>
      <c r="F363" s="62"/>
      <c r="G363" s="62"/>
      <c r="H363" s="62"/>
    </row>
    <row r="364" spans="1:8" ht="17.399999999999999">
      <c r="A364" s="85"/>
      <c r="B364" s="85"/>
      <c r="C364" s="90"/>
      <c r="D364" s="90"/>
      <c r="E364" s="62"/>
      <c r="F364" s="62"/>
      <c r="G364" s="62"/>
      <c r="H364" s="62"/>
    </row>
    <row r="365" spans="1:8" ht="17.399999999999999">
      <c r="A365" s="85"/>
      <c r="B365" s="85"/>
      <c r="C365" s="90"/>
      <c r="D365" s="90"/>
      <c r="E365" s="62"/>
      <c r="F365" s="62"/>
      <c r="G365" s="62"/>
      <c r="H365" s="62"/>
    </row>
    <row r="366" spans="1:8" ht="17.399999999999999">
      <c r="A366" s="85"/>
      <c r="B366" s="85"/>
      <c r="C366" s="90"/>
      <c r="D366" s="90"/>
      <c r="E366" s="62"/>
      <c r="F366" s="62"/>
      <c r="G366" s="62"/>
      <c r="H366" s="62"/>
    </row>
    <row r="367" spans="1:8" ht="17.399999999999999">
      <c r="A367" s="85"/>
      <c r="B367" s="85"/>
      <c r="C367" s="90"/>
      <c r="D367" s="90"/>
      <c r="E367" s="62"/>
      <c r="F367" s="62"/>
      <c r="G367" s="62"/>
      <c r="H367" s="62"/>
    </row>
    <row r="368" spans="1:8" ht="17.399999999999999">
      <c r="A368" s="85"/>
      <c r="B368" s="85"/>
      <c r="C368" s="90"/>
      <c r="D368" s="90"/>
      <c r="E368" s="62"/>
      <c r="F368" s="62"/>
      <c r="G368" s="62"/>
      <c r="H368" s="62"/>
    </row>
    <row r="369" spans="1:8" ht="17.399999999999999">
      <c r="A369" s="85"/>
      <c r="B369" s="85"/>
      <c r="C369" s="90"/>
      <c r="D369" s="90"/>
      <c r="E369" s="62"/>
      <c r="F369" s="62"/>
      <c r="G369" s="62"/>
      <c r="H369" s="62"/>
    </row>
    <row r="370" spans="1:8" ht="17.399999999999999">
      <c r="A370" s="85"/>
      <c r="B370" s="85"/>
      <c r="C370" s="90"/>
      <c r="D370" s="90"/>
      <c r="E370" s="62"/>
      <c r="F370" s="62"/>
      <c r="G370" s="62"/>
      <c r="H370" s="62"/>
    </row>
    <row r="371" spans="1:8" ht="17.399999999999999">
      <c r="A371" s="85"/>
      <c r="B371" s="85"/>
      <c r="C371" s="90"/>
      <c r="D371" s="90"/>
      <c r="E371" s="62"/>
      <c r="F371" s="62"/>
      <c r="G371" s="62"/>
      <c r="H371" s="62"/>
    </row>
    <row r="372" spans="1:8" ht="17.399999999999999">
      <c r="A372" s="85"/>
      <c r="B372" s="85"/>
      <c r="C372" s="90"/>
      <c r="D372" s="90"/>
      <c r="E372" s="62"/>
      <c r="F372" s="62"/>
      <c r="G372" s="62"/>
      <c r="H372" s="62"/>
    </row>
    <row r="373" spans="1:8" ht="17.399999999999999">
      <c r="A373" s="85"/>
      <c r="B373" s="85"/>
      <c r="C373" s="90"/>
      <c r="D373" s="90"/>
      <c r="E373" s="62"/>
      <c r="F373" s="62"/>
      <c r="G373" s="62"/>
      <c r="H373" s="62"/>
    </row>
    <row r="374" spans="1:8" ht="17.399999999999999">
      <c r="A374" s="85"/>
      <c r="B374" s="85"/>
      <c r="C374" s="90"/>
      <c r="D374" s="90"/>
      <c r="E374" s="62"/>
      <c r="F374" s="62"/>
      <c r="G374" s="62"/>
      <c r="H374" s="62"/>
    </row>
    <row r="375" spans="1:8" ht="17.399999999999999">
      <c r="A375" s="85"/>
      <c r="B375" s="85"/>
      <c r="C375" s="90"/>
      <c r="D375" s="90"/>
      <c r="E375" s="62"/>
      <c r="F375" s="62"/>
      <c r="G375" s="62"/>
      <c r="H375" s="62"/>
    </row>
    <row r="376" spans="1:8" ht="17.399999999999999">
      <c r="A376" s="85"/>
      <c r="B376" s="85"/>
      <c r="C376" s="90"/>
      <c r="D376" s="90"/>
      <c r="E376" s="62"/>
      <c r="F376" s="62"/>
      <c r="G376" s="62"/>
      <c r="H376" s="62"/>
    </row>
    <row r="377" spans="1:8" ht="17.399999999999999">
      <c r="A377" s="85"/>
      <c r="B377" s="85"/>
      <c r="C377" s="90"/>
      <c r="D377" s="90"/>
      <c r="E377" s="62"/>
      <c r="F377" s="62"/>
      <c r="G377" s="62"/>
      <c r="H377" s="62"/>
    </row>
    <row r="378" spans="1:8" ht="17.399999999999999">
      <c r="A378" s="85"/>
      <c r="B378" s="85"/>
      <c r="C378" s="90"/>
      <c r="D378" s="90"/>
      <c r="E378" s="62"/>
      <c r="F378" s="62"/>
      <c r="G378" s="62"/>
      <c r="H378" s="62"/>
    </row>
    <row r="379" spans="1:8" ht="17.399999999999999">
      <c r="A379" s="85"/>
      <c r="B379" s="85"/>
      <c r="C379" s="90"/>
      <c r="D379" s="90"/>
      <c r="E379" s="62"/>
      <c r="F379" s="62"/>
      <c r="G379" s="62"/>
      <c r="H379" s="62"/>
    </row>
    <row r="380" spans="1:8" ht="17.399999999999999">
      <c r="A380" s="85"/>
      <c r="B380" s="85"/>
      <c r="C380" s="90"/>
      <c r="D380" s="90"/>
      <c r="E380" s="62"/>
      <c r="F380" s="62"/>
      <c r="G380" s="62"/>
      <c r="H380" s="62"/>
    </row>
    <row r="381" spans="1:8" ht="17.399999999999999">
      <c r="A381" s="85"/>
      <c r="B381" s="85"/>
      <c r="C381" s="90"/>
      <c r="D381" s="90"/>
      <c r="E381" s="62"/>
      <c r="F381" s="62"/>
      <c r="G381" s="62"/>
      <c r="H381" s="62"/>
    </row>
    <row r="382" spans="1:8" ht="17.399999999999999">
      <c r="A382" s="85"/>
      <c r="B382" s="85"/>
      <c r="C382" s="90"/>
      <c r="D382" s="90"/>
      <c r="E382" s="62"/>
      <c r="F382" s="62"/>
      <c r="G382" s="62"/>
      <c r="H382" s="62"/>
    </row>
    <row r="383" spans="1:8" ht="17.399999999999999">
      <c r="A383" s="85"/>
      <c r="B383" s="85"/>
      <c r="C383" s="90"/>
      <c r="D383" s="90"/>
      <c r="E383" s="62"/>
      <c r="F383" s="62"/>
      <c r="G383" s="62"/>
      <c r="H383" s="62"/>
    </row>
    <row r="384" spans="1:8" ht="17.399999999999999">
      <c r="A384" s="85"/>
      <c r="B384" s="85"/>
      <c r="C384" s="90"/>
      <c r="D384" s="90"/>
      <c r="E384" s="62"/>
      <c r="F384" s="62"/>
      <c r="G384" s="62"/>
      <c r="H384" s="62"/>
    </row>
    <row r="385" spans="1:8" ht="17.399999999999999">
      <c r="A385" s="85"/>
      <c r="B385" s="85"/>
      <c r="C385" s="90"/>
      <c r="D385" s="90"/>
      <c r="E385" s="62"/>
      <c r="F385" s="62"/>
      <c r="G385" s="62"/>
      <c r="H385" s="62"/>
    </row>
    <row r="386" spans="1:8" ht="17.399999999999999">
      <c r="A386" s="85"/>
      <c r="B386" s="85"/>
      <c r="C386" s="90"/>
      <c r="D386" s="90"/>
      <c r="E386" s="62"/>
      <c r="F386" s="62"/>
      <c r="G386" s="62"/>
      <c r="H386" s="62"/>
    </row>
    <row r="387" spans="1:8" ht="17.399999999999999">
      <c r="A387" s="85"/>
      <c r="B387" s="85"/>
      <c r="C387" s="90"/>
      <c r="D387" s="90"/>
      <c r="E387" s="62"/>
      <c r="F387" s="62"/>
      <c r="G387" s="62"/>
      <c r="H387" s="62"/>
    </row>
    <row r="388" spans="1:8" ht="17.399999999999999">
      <c r="A388" s="85"/>
      <c r="B388" s="85"/>
      <c r="C388" s="90"/>
      <c r="D388" s="90"/>
      <c r="E388" s="62"/>
      <c r="F388" s="62"/>
      <c r="G388" s="62"/>
      <c r="H388" s="62"/>
    </row>
    <row r="389" spans="1:8" ht="17.399999999999999">
      <c r="A389" s="85"/>
      <c r="B389" s="85"/>
      <c r="C389" s="90"/>
      <c r="D389" s="90"/>
      <c r="E389" s="62"/>
      <c r="F389" s="62"/>
      <c r="G389" s="62"/>
      <c r="H389" s="62"/>
    </row>
    <row r="390" spans="1:8" ht="17.399999999999999">
      <c r="A390" s="85"/>
      <c r="B390" s="85"/>
      <c r="C390" s="90"/>
      <c r="D390" s="90"/>
      <c r="E390" s="62"/>
      <c r="F390" s="62"/>
      <c r="G390" s="62"/>
      <c r="H390" s="62"/>
    </row>
    <row r="391" spans="1:8" ht="17.399999999999999">
      <c r="A391" s="85"/>
      <c r="B391" s="85"/>
      <c r="C391" s="90"/>
      <c r="D391" s="90"/>
      <c r="E391" s="62"/>
      <c r="F391" s="62"/>
      <c r="G391" s="62"/>
      <c r="H391" s="62"/>
    </row>
    <row r="392" spans="1:8" ht="17.399999999999999">
      <c r="A392" s="85"/>
      <c r="B392" s="85"/>
      <c r="C392" s="90"/>
      <c r="D392" s="90"/>
      <c r="E392" s="62"/>
      <c r="F392" s="62"/>
      <c r="G392" s="62"/>
      <c r="H392" s="62"/>
    </row>
    <row r="393" spans="1:8" ht="17.399999999999999">
      <c r="A393" s="85"/>
      <c r="B393" s="85"/>
      <c r="C393" s="90"/>
      <c r="D393" s="90"/>
      <c r="E393" s="62"/>
      <c r="F393" s="62"/>
      <c r="G393" s="62"/>
      <c r="H393" s="62"/>
    </row>
    <row r="394" spans="1:8" ht="17.399999999999999">
      <c r="A394" s="85"/>
      <c r="B394" s="85"/>
      <c r="C394" s="90"/>
      <c r="D394" s="90"/>
      <c r="E394" s="62"/>
      <c r="F394" s="62"/>
      <c r="G394" s="62"/>
      <c r="H394" s="62"/>
    </row>
    <row r="395" spans="1:8" ht="17.399999999999999">
      <c r="A395" s="85"/>
      <c r="B395" s="85"/>
      <c r="C395" s="90"/>
      <c r="D395" s="90"/>
      <c r="E395" s="62"/>
      <c r="F395" s="62"/>
      <c r="G395" s="62"/>
      <c r="H395" s="62"/>
    </row>
    <row r="396" spans="1:8" ht="17.399999999999999">
      <c r="A396" s="85"/>
      <c r="B396" s="85"/>
      <c r="C396" s="90"/>
      <c r="D396" s="90"/>
      <c r="E396" s="62"/>
      <c r="F396" s="62"/>
      <c r="G396" s="62"/>
      <c r="H396" s="62"/>
    </row>
    <row r="397" spans="1:8" ht="17.399999999999999">
      <c r="A397" s="85"/>
      <c r="B397" s="85"/>
      <c r="C397" s="90"/>
      <c r="D397" s="90"/>
      <c r="E397" s="62"/>
      <c r="F397" s="62"/>
      <c r="G397" s="62"/>
      <c r="H397" s="62"/>
    </row>
    <row r="398" spans="1:8" ht="17.399999999999999">
      <c r="A398" s="85"/>
      <c r="B398" s="85"/>
      <c r="C398" s="90"/>
      <c r="D398" s="90"/>
      <c r="E398" s="62"/>
      <c r="F398" s="62"/>
      <c r="G398" s="62"/>
      <c r="H398" s="62"/>
    </row>
    <row r="399" spans="1:8" ht="17.399999999999999">
      <c r="A399" s="85"/>
      <c r="B399" s="85"/>
      <c r="C399" s="90"/>
      <c r="D399" s="90"/>
      <c r="E399" s="62"/>
      <c r="F399" s="62"/>
      <c r="G399" s="62"/>
      <c r="H399" s="62"/>
    </row>
    <row r="400" spans="1:8" ht="17.399999999999999">
      <c r="A400" s="85"/>
      <c r="B400" s="85"/>
      <c r="C400" s="90"/>
      <c r="D400" s="90"/>
      <c r="E400" s="62"/>
      <c r="F400" s="62"/>
      <c r="G400" s="62"/>
      <c r="H400" s="62"/>
    </row>
    <row r="401" spans="1:8" ht="17.399999999999999">
      <c r="A401" s="85"/>
      <c r="B401" s="85"/>
      <c r="C401" s="90"/>
      <c r="D401" s="90"/>
      <c r="E401" s="62"/>
      <c r="F401" s="62"/>
      <c r="G401" s="62"/>
      <c r="H401" s="62"/>
    </row>
    <row r="402" spans="1:8" ht="17.399999999999999">
      <c r="A402" s="85"/>
      <c r="B402" s="85"/>
      <c r="C402" s="90"/>
      <c r="D402" s="90"/>
      <c r="E402" s="62"/>
      <c r="F402" s="62"/>
      <c r="G402" s="62"/>
      <c r="H402" s="62"/>
    </row>
    <row r="403" spans="1:8" ht="17.399999999999999">
      <c r="A403" s="85"/>
      <c r="B403" s="85"/>
      <c r="C403" s="90"/>
      <c r="D403" s="90"/>
      <c r="E403" s="62"/>
      <c r="F403" s="62"/>
      <c r="G403" s="62"/>
      <c r="H403" s="62"/>
    </row>
    <row r="404" spans="1:8" ht="17.399999999999999">
      <c r="A404" s="85"/>
      <c r="B404" s="85"/>
      <c r="C404" s="90"/>
      <c r="D404" s="90"/>
      <c r="E404" s="62"/>
      <c r="F404" s="62"/>
      <c r="G404" s="62"/>
      <c r="H404" s="62"/>
    </row>
    <row r="405" spans="1:8" ht="17.399999999999999">
      <c r="A405" s="85"/>
      <c r="B405" s="85"/>
      <c r="C405" s="90"/>
      <c r="D405" s="90"/>
      <c r="E405" s="62"/>
      <c r="F405" s="62"/>
      <c r="G405" s="62"/>
      <c r="H405" s="62"/>
    </row>
    <row r="406" spans="1:8" ht="17.399999999999999">
      <c r="A406" s="85"/>
      <c r="B406" s="85"/>
      <c r="C406" s="90"/>
      <c r="D406" s="90"/>
      <c r="E406" s="62"/>
      <c r="F406" s="62"/>
      <c r="G406" s="62"/>
      <c r="H406" s="62"/>
    </row>
    <row r="407" spans="1:8" ht="17.399999999999999">
      <c r="A407" s="85"/>
      <c r="B407" s="85"/>
      <c r="C407" s="90"/>
      <c r="D407" s="90"/>
      <c r="E407" s="62"/>
      <c r="F407" s="62"/>
      <c r="G407" s="62"/>
      <c r="H407" s="62"/>
    </row>
    <row r="408" spans="1:8" ht="17.399999999999999">
      <c r="A408" s="85"/>
      <c r="B408" s="85"/>
      <c r="C408" s="90"/>
      <c r="D408" s="90"/>
      <c r="E408" s="62"/>
      <c r="F408" s="62"/>
      <c r="G408" s="62"/>
      <c r="H408" s="62"/>
    </row>
    <row r="409" spans="1:8" ht="17.399999999999999">
      <c r="A409" s="85"/>
      <c r="B409" s="85"/>
      <c r="C409" s="90"/>
      <c r="D409" s="90"/>
      <c r="E409" s="62"/>
      <c r="F409" s="62"/>
      <c r="G409" s="62"/>
      <c r="H409" s="62"/>
    </row>
    <row r="410" spans="1:8" ht="17.399999999999999">
      <c r="A410" s="85"/>
      <c r="B410" s="85"/>
      <c r="C410" s="90"/>
      <c r="D410" s="90"/>
      <c r="E410" s="62"/>
      <c r="F410" s="62"/>
      <c r="G410" s="62"/>
      <c r="H410" s="62"/>
    </row>
    <row r="411" spans="1:8" ht="17.399999999999999">
      <c r="A411" s="85"/>
      <c r="B411" s="85"/>
      <c r="C411" s="90"/>
      <c r="D411" s="90"/>
      <c r="E411" s="62"/>
      <c r="F411" s="62"/>
      <c r="G411" s="62"/>
      <c r="H411" s="62"/>
    </row>
    <row r="412" spans="1:8" ht="17.399999999999999">
      <c r="A412" s="85"/>
      <c r="B412" s="85"/>
      <c r="C412" s="90"/>
      <c r="D412" s="90"/>
      <c r="E412" s="62"/>
      <c r="F412" s="62"/>
      <c r="G412" s="62"/>
      <c r="H412" s="62"/>
    </row>
    <row r="413" spans="1:8" ht="17.399999999999999">
      <c r="A413" s="85"/>
      <c r="B413" s="85"/>
      <c r="C413" s="90"/>
      <c r="D413" s="90"/>
      <c r="E413" s="62"/>
      <c r="F413" s="62"/>
      <c r="G413" s="62"/>
      <c r="H413" s="62"/>
    </row>
    <row r="414" spans="1:8" ht="17.399999999999999">
      <c r="A414" s="85"/>
      <c r="B414" s="85"/>
      <c r="C414" s="90"/>
      <c r="D414" s="90"/>
      <c r="E414" s="62"/>
      <c r="F414" s="62"/>
      <c r="G414" s="62"/>
      <c r="H414" s="62"/>
    </row>
    <row r="415" spans="1:8" ht="17.399999999999999">
      <c r="A415" s="85"/>
      <c r="B415" s="85"/>
      <c r="C415" s="90"/>
      <c r="D415" s="90"/>
      <c r="E415" s="62"/>
      <c r="F415" s="62"/>
      <c r="G415" s="62"/>
      <c r="H415" s="62"/>
    </row>
    <row r="416" spans="1:8" ht="17.399999999999999">
      <c r="A416" s="85"/>
      <c r="B416" s="85"/>
      <c r="C416" s="90"/>
      <c r="D416" s="90"/>
      <c r="E416" s="62"/>
      <c r="F416" s="62"/>
      <c r="G416" s="62"/>
      <c r="H416" s="62"/>
    </row>
    <row r="417" spans="1:8" ht="17.399999999999999">
      <c r="A417" s="85"/>
      <c r="B417" s="85"/>
      <c r="C417" s="90"/>
      <c r="D417" s="90"/>
      <c r="E417" s="62"/>
      <c r="F417" s="62"/>
      <c r="G417" s="62"/>
      <c r="H417" s="62"/>
    </row>
    <row r="418" spans="1:8" ht="17.399999999999999">
      <c r="A418" s="85"/>
      <c r="B418" s="85"/>
      <c r="C418" s="90"/>
      <c r="D418" s="90"/>
      <c r="E418" s="62"/>
      <c r="F418" s="62"/>
      <c r="G418" s="62"/>
      <c r="H418" s="62"/>
    </row>
    <row r="419" spans="1:8" ht="17.399999999999999">
      <c r="A419" s="85"/>
      <c r="B419" s="85"/>
      <c r="C419" s="90"/>
      <c r="D419" s="90"/>
      <c r="E419" s="62"/>
      <c r="F419" s="62"/>
      <c r="G419" s="62"/>
      <c r="H419" s="62"/>
    </row>
    <row r="420" spans="1:8" ht="17.399999999999999">
      <c r="A420" s="85"/>
      <c r="B420" s="85"/>
      <c r="C420" s="90"/>
      <c r="D420" s="90"/>
      <c r="E420" s="62"/>
      <c r="F420" s="62"/>
      <c r="G420" s="62"/>
      <c r="H420" s="62"/>
    </row>
    <row r="421" spans="1:8" ht="17.399999999999999">
      <c r="A421" s="85"/>
      <c r="B421" s="85"/>
      <c r="C421" s="90"/>
      <c r="D421" s="90"/>
      <c r="E421" s="62"/>
      <c r="F421" s="62"/>
      <c r="G421" s="62"/>
      <c r="H421" s="62"/>
    </row>
    <row r="422" spans="1:8" ht="17.399999999999999">
      <c r="A422" s="85"/>
      <c r="B422" s="85"/>
      <c r="C422" s="90"/>
      <c r="D422" s="90"/>
      <c r="E422" s="62"/>
      <c r="F422" s="62"/>
      <c r="G422" s="62"/>
      <c r="H422" s="62"/>
    </row>
    <row r="423" spans="1:8" ht="17.399999999999999">
      <c r="A423" s="85"/>
      <c r="B423" s="85"/>
      <c r="C423" s="90"/>
      <c r="D423" s="90"/>
      <c r="E423" s="62"/>
      <c r="F423" s="62"/>
      <c r="G423" s="62"/>
      <c r="H423" s="62"/>
    </row>
    <row r="424" spans="1:8" ht="17.399999999999999">
      <c r="A424" s="85"/>
      <c r="B424" s="85"/>
      <c r="C424" s="90"/>
      <c r="D424" s="90"/>
      <c r="E424" s="62"/>
      <c r="F424" s="62"/>
      <c r="G424" s="62"/>
      <c r="H424" s="62"/>
    </row>
    <row r="425" spans="1:8" ht="17.399999999999999">
      <c r="A425" s="85"/>
      <c r="B425" s="85"/>
      <c r="C425" s="90"/>
      <c r="D425" s="90"/>
      <c r="E425" s="62"/>
      <c r="F425" s="62"/>
      <c r="G425" s="62"/>
      <c r="H425" s="62"/>
    </row>
    <row r="426" spans="1:8" ht="17.399999999999999">
      <c r="A426" s="85"/>
      <c r="B426" s="85"/>
      <c r="C426" s="90"/>
      <c r="D426" s="90"/>
      <c r="E426" s="62"/>
      <c r="F426" s="62"/>
      <c r="G426" s="62"/>
      <c r="H426" s="62"/>
    </row>
    <row r="427" spans="1:8" ht="17.399999999999999">
      <c r="A427" s="85"/>
      <c r="B427" s="85"/>
      <c r="C427" s="90"/>
      <c r="D427" s="90"/>
      <c r="E427" s="62"/>
      <c r="F427" s="62"/>
      <c r="G427" s="62"/>
      <c r="H427" s="62"/>
    </row>
    <row r="428" spans="1:8" ht="17.399999999999999">
      <c r="A428" s="85"/>
      <c r="B428" s="85"/>
      <c r="C428" s="90"/>
      <c r="D428" s="90"/>
      <c r="E428" s="62"/>
      <c r="F428" s="62"/>
      <c r="G428" s="62"/>
      <c r="H428" s="62"/>
    </row>
    <row r="429" spans="1:8" ht="17.399999999999999">
      <c r="A429" s="85"/>
      <c r="B429" s="85"/>
      <c r="C429" s="90"/>
      <c r="D429" s="90"/>
      <c r="E429" s="62"/>
      <c r="F429" s="62"/>
      <c r="G429" s="62"/>
      <c r="H429" s="62"/>
    </row>
    <row r="430" spans="1:8" ht="17.399999999999999">
      <c r="A430" s="85"/>
      <c r="B430" s="85"/>
      <c r="C430" s="90"/>
      <c r="D430" s="90"/>
      <c r="E430" s="62"/>
      <c r="F430" s="62"/>
      <c r="G430" s="62"/>
      <c r="H430" s="62"/>
    </row>
    <row r="431" spans="1:8" ht="17.399999999999999">
      <c r="A431" s="85"/>
      <c r="B431" s="85"/>
      <c r="C431" s="90"/>
      <c r="D431" s="90"/>
      <c r="E431" s="62"/>
      <c r="F431" s="62"/>
      <c r="G431" s="62"/>
      <c r="H431" s="62"/>
    </row>
    <row r="432" spans="1:8" ht="17.399999999999999">
      <c r="A432" s="85"/>
      <c r="B432" s="85"/>
      <c r="C432" s="90"/>
      <c r="D432" s="90"/>
      <c r="E432" s="62"/>
      <c r="F432" s="62"/>
      <c r="G432" s="62"/>
      <c r="H432" s="62"/>
    </row>
    <row r="433" spans="1:8" ht="17.399999999999999">
      <c r="A433" s="85"/>
      <c r="B433" s="85"/>
      <c r="C433" s="90"/>
      <c r="D433" s="90"/>
      <c r="E433" s="62"/>
      <c r="F433" s="62"/>
      <c r="G433" s="62"/>
      <c r="H433" s="62"/>
    </row>
    <row r="434" spans="1:8" ht="17.399999999999999">
      <c r="A434" s="85"/>
      <c r="B434" s="85"/>
      <c r="C434" s="90"/>
      <c r="D434" s="90"/>
      <c r="E434" s="62"/>
      <c r="F434" s="62"/>
      <c r="G434" s="62"/>
      <c r="H434" s="62"/>
    </row>
    <row r="435" spans="1:8" ht="17.399999999999999">
      <c r="A435" s="85"/>
      <c r="B435" s="85"/>
      <c r="C435" s="90"/>
      <c r="D435" s="90"/>
      <c r="E435" s="62"/>
      <c r="F435" s="62"/>
      <c r="G435" s="62"/>
      <c r="H435" s="62"/>
    </row>
    <row r="436" spans="1:8" ht="17.399999999999999">
      <c r="A436" s="85"/>
      <c r="B436" s="85"/>
      <c r="C436" s="90"/>
      <c r="D436" s="90"/>
      <c r="E436" s="62"/>
      <c r="F436" s="62"/>
      <c r="G436" s="62"/>
      <c r="H436" s="62"/>
    </row>
    <row r="437" spans="1:8" ht="17.399999999999999">
      <c r="A437" s="85"/>
      <c r="B437" s="85"/>
      <c r="C437" s="90"/>
      <c r="D437" s="90"/>
      <c r="E437" s="62"/>
      <c r="F437" s="62"/>
      <c r="G437" s="62"/>
      <c r="H437" s="62"/>
    </row>
    <row r="438" spans="1:8" ht="17.399999999999999">
      <c r="A438" s="85"/>
      <c r="B438" s="85"/>
      <c r="C438" s="90"/>
      <c r="D438" s="90"/>
      <c r="E438" s="62"/>
      <c r="F438" s="62"/>
      <c r="G438" s="62"/>
      <c r="H438" s="62"/>
    </row>
    <row r="439" spans="1:8" ht="17.399999999999999">
      <c r="A439" s="85"/>
      <c r="B439" s="85"/>
      <c r="C439" s="90"/>
      <c r="D439" s="90"/>
      <c r="E439" s="62"/>
      <c r="F439" s="62"/>
      <c r="G439" s="62"/>
      <c r="H439" s="62"/>
    </row>
    <row r="440" spans="1:8" ht="17.399999999999999">
      <c r="A440" s="85"/>
      <c r="B440" s="85"/>
      <c r="C440" s="90"/>
      <c r="D440" s="90"/>
      <c r="E440" s="62"/>
      <c r="F440" s="62"/>
      <c r="G440" s="62"/>
      <c r="H440" s="62"/>
    </row>
    <row r="441" spans="1:8" ht="17.399999999999999">
      <c r="A441" s="85"/>
      <c r="B441" s="85"/>
      <c r="C441" s="90"/>
      <c r="D441" s="90"/>
      <c r="E441" s="62"/>
      <c r="F441" s="62"/>
      <c r="G441" s="62"/>
      <c r="H441" s="62"/>
    </row>
    <row r="442" spans="1:8" ht="17.399999999999999">
      <c r="A442" s="85"/>
      <c r="B442" s="85"/>
      <c r="C442" s="90"/>
      <c r="D442" s="90"/>
      <c r="E442" s="62"/>
      <c r="F442" s="62"/>
      <c r="G442" s="62"/>
      <c r="H442" s="62"/>
    </row>
    <row r="443" spans="1:8" ht="17.399999999999999">
      <c r="A443" s="85"/>
      <c r="B443" s="85"/>
      <c r="C443" s="90"/>
      <c r="D443" s="90"/>
      <c r="E443" s="62"/>
      <c r="F443" s="62"/>
      <c r="G443" s="62"/>
      <c r="H443" s="62"/>
    </row>
    <row r="444" spans="1:8" ht="17.399999999999999">
      <c r="A444" s="85"/>
      <c r="B444" s="85"/>
      <c r="C444" s="90"/>
      <c r="D444" s="90"/>
      <c r="E444" s="62"/>
      <c r="F444" s="62"/>
      <c r="G444" s="62"/>
      <c r="H444" s="62"/>
    </row>
    <row r="445" spans="1:8" ht="17.399999999999999">
      <c r="A445" s="85"/>
      <c r="B445" s="85"/>
      <c r="C445" s="90"/>
      <c r="D445" s="90"/>
      <c r="E445" s="62"/>
      <c r="F445" s="62"/>
      <c r="G445" s="62"/>
      <c r="H445" s="62"/>
    </row>
    <row r="446" spans="1:8" ht="17.399999999999999">
      <c r="A446" s="85"/>
      <c r="B446" s="85"/>
      <c r="C446" s="90"/>
      <c r="D446" s="90"/>
      <c r="E446" s="62"/>
      <c r="F446" s="62"/>
      <c r="G446" s="62"/>
      <c r="H446" s="62"/>
    </row>
    <row r="447" spans="1:8" ht="17.399999999999999">
      <c r="A447" s="85"/>
      <c r="B447" s="85"/>
      <c r="C447" s="90"/>
      <c r="D447" s="90"/>
      <c r="E447" s="62"/>
      <c r="F447" s="62"/>
      <c r="G447" s="62"/>
      <c r="H447" s="62"/>
    </row>
    <row r="448" spans="1:8" ht="17.399999999999999">
      <c r="A448" s="85"/>
      <c r="B448" s="85"/>
      <c r="C448" s="90"/>
      <c r="D448" s="90"/>
      <c r="E448" s="62"/>
      <c r="F448" s="62"/>
      <c r="G448" s="62"/>
      <c r="H448" s="62"/>
    </row>
    <row r="449" spans="1:8" ht="17.399999999999999">
      <c r="A449" s="85"/>
      <c r="B449" s="85"/>
      <c r="C449" s="90"/>
      <c r="D449" s="90"/>
      <c r="E449" s="62"/>
      <c r="F449" s="62"/>
      <c r="G449" s="62"/>
      <c r="H449" s="62"/>
    </row>
    <row r="450" spans="1:8" ht="17.399999999999999">
      <c r="A450" s="85"/>
      <c r="B450" s="85"/>
      <c r="C450" s="90"/>
      <c r="D450" s="90"/>
      <c r="E450" s="62"/>
      <c r="F450" s="62"/>
      <c r="G450" s="62"/>
      <c r="H450" s="62"/>
    </row>
    <row r="451" spans="1:8" ht="17.399999999999999">
      <c r="A451" s="85"/>
      <c r="B451" s="85"/>
      <c r="C451" s="90"/>
      <c r="D451" s="90"/>
      <c r="E451" s="62"/>
      <c r="F451" s="62"/>
      <c r="G451" s="62"/>
      <c r="H451" s="62"/>
    </row>
    <row r="452" spans="1:8" ht="17.399999999999999">
      <c r="A452" s="85"/>
      <c r="B452" s="85"/>
      <c r="C452" s="90"/>
      <c r="D452" s="90"/>
      <c r="E452" s="62"/>
      <c r="F452" s="62"/>
      <c r="G452" s="62"/>
      <c r="H452" s="62"/>
    </row>
    <row r="453" spans="1:8" ht="17.399999999999999">
      <c r="A453" s="85"/>
      <c r="B453" s="85"/>
      <c r="C453" s="90"/>
      <c r="D453" s="90"/>
      <c r="E453" s="62"/>
      <c r="F453" s="62"/>
      <c r="G453" s="62"/>
      <c r="H453" s="62"/>
    </row>
    <row r="454" spans="1:8" ht="17.399999999999999">
      <c r="A454" s="85"/>
      <c r="B454" s="85"/>
      <c r="C454" s="90"/>
      <c r="D454" s="90"/>
      <c r="E454" s="62"/>
      <c r="F454" s="62"/>
      <c r="G454" s="62"/>
      <c r="H454" s="62"/>
    </row>
    <row r="455" spans="1:8" ht="17.399999999999999">
      <c r="A455" s="85"/>
      <c r="B455" s="85"/>
      <c r="C455" s="90"/>
      <c r="D455" s="90"/>
      <c r="E455" s="62"/>
      <c r="F455" s="62"/>
      <c r="G455" s="62"/>
      <c r="H455" s="62"/>
    </row>
    <row r="456" spans="1:8" ht="17.399999999999999">
      <c r="A456" s="85"/>
      <c r="B456" s="85"/>
      <c r="C456" s="90"/>
      <c r="D456" s="90"/>
      <c r="E456" s="62"/>
      <c r="F456" s="62"/>
      <c r="G456" s="62"/>
      <c r="H456" s="62"/>
    </row>
    <row r="457" spans="1:8" ht="17.399999999999999">
      <c r="A457" s="85"/>
      <c r="B457" s="85"/>
      <c r="C457" s="90"/>
      <c r="D457" s="90"/>
      <c r="E457" s="62"/>
      <c r="F457" s="62"/>
      <c r="G457" s="62"/>
      <c r="H457" s="62"/>
    </row>
    <row r="458" spans="1:8" ht="17.399999999999999">
      <c r="A458" s="85"/>
      <c r="B458" s="85"/>
      <c r="C458" s="90"/>
      <c r="D458" s="90"/>
      <c r="E458" s="62"/>
      <c r="F458" s="62"/>
      <c r="G458" s="62"/>
      <c r="H458" s="62"/>
    </row>
    <row r="459" spans="1:8" ht="17.399999999999999">
      <c r="A459" s="85"/>
      <c r="B459" s="85"/>
      <c r="C459" s="90"/>
      <c r="D459" s="90"/>
      <c r="E459" s="62"/>
      <c r="F459" s="62"/>
      <c r="G459" s="62"/>
      <c r="H459" s="62"/>
    </row>
    <row r="460" spans="1:8" ht="17.399999999999999">
      <c r="A460" s="85"/>
      <c r="B460" s="85"/>
      <c r="C460" s="90"/>
      <c r="D460" s="90"/>
      <c r="E460" s="62"/>
      <c r="F460" s="62"/>
      <c r="G460" s="62"/>
      <c r="H460" s="62"/>
    </row>
    <row r="461" spans="1:8" ht="17.399999999999999">
      <c r="A461" s="85"/>
      <c r="B461" s="85"/>
      <c r="C461" s="90"/>
      <c r="D461" s="90"/>
      <c r="E461" s="62"/>
      <c r="F461" s="62"/>
      <c r="G461" s="62"/>
      <c r="H461" s="62"/>
    </row>
    <row r="462" spans="1:8" ht="17.399999999999999">
      <c r="A462" s="85"/>
      <c r="B462" s="85"/>
      <c r="C462" s="90"/>
      <c r="D462" s="90"/>
      <c r="E462" s="62"/>
      <c r="F462" s="62"/>
      <c r="G462" s="62"/>
      <c r="H462" s="62"/>
    </row>
    <row r="463" spans="1:8" ht="17.399999999999999">
      <c r="A463" s="85"/>
      <c r="B463" s="85"/>
      <c r="C463" s="90"/>
      <c r="D463" s="90"/>
      <c r="E463" s="62"/>
      <c r="F463" s="62"/>
      <c r="G463" s="62"/>
      <c r="H463" s="62"/>
    </row>
    <row r="464" spans="1:8" ht="17.399999999999999">
      <c r="A464" s="85"/>
      <c r="B464" s="85"/>
      <c r="C464" s="90"/>
      <c r="D464" s="90"/>
      <c r="E464" s="62"/>
      <c r="F464" s="62"/>
      <c r="G464" s="62"/>
      <c r="H464" s="62"/>
    </row>
    <row r="465" spans="1:8" ht="17.399999999999999">
      <c r="A465" s="85"/>
      <c r="B465" s="85"/>
      <c r="C465" s="90"/>
      <c r="D465" s="90"/>
      <c r="E465" s="62"/>
      <c r="F465" s="62"/>
      <c r="G465" s="62"/>
      <c r="H465" s="62"/>
    </row>
    <row r="466" spans="1:8" ht="17.399999999999999">
      <c r="A466" s="85"/>
      <c r="B466" s="85"/>
      <c r="C466" s="90"/>
      <c r="D466" s="90"/>
      <c r="E466" s="62"/>
      <c r="F466" s="62"/>
      <c r="G466" s="62"/>
      <c r="H466" s="62"/>
    </row>
    <row r="467" spans="1:8" ht="17.399999999999999">
      <c r="A467" s="85"/>
      <c r="B467" s="85"/>
      <c r="C467" s="90"/>
      <c r="D467" s="90"/>
      <c r="E467" s="62"/>
      <c r="F467" s="62"/>
      <c r="G467" s="62"/>
      <c r="H467" s="62"/>
    </row>
    <row r="468" spans="1:8" ht="17.399999999999999">
      <c r="A468" s="85"/>
      <c r="B468" s="85"/>
      <c r="C468" s="90"/>
      <c r="D468" s="90"/>
      <c r="E468" s="62"/>
      <c r="F468" s="62"/>
      <c r="G468" s="62"/>
      <c r="H468" s="62"/>
    </row>
    <row r="469" spans="1:8" ht="17.399999999999999">
      <c r="A469" s="85"/>
      <c r="B469" s="85"/>
      <c r="C469" s="90"/>
      <c r="D469" s="90"/>
      <c r="E469" s="62"/>
      <c r="F469" s="62"/>
      <c r="G469" s="62"/>
      <c r="H469" s="62"/>
    </row>
    <row r="470" spans="1:8" ht="17.399999999999999">
      <c r="A470" s="85"/>
      <c r="B470" s="85"/>
      <c r="C470" s="90"/>
      <c r="D470" s="90"/>
      <c r="E470" s="62"/>
      <c r="F470" s="62"/>
      <c r="G470" s="62"/>
      <c r="H470" s="62"/>
    </row>
    <row r="471" spans="1:8" ht="17.399999999999999">
      <c r="A471" s="85"/>
      <c r="B471" s="85"/>
      <c r="C471" s="90"/>
      <c r="D471" s="90"/>
      <c r="E471" s="62"/>
      <c r="F471" s="62"/>
      <c r="G471" s="62"/>
      <c r="H471" s="62"/>
    </row>
    <row r="472" spans="1:8" ht="17.399999999999999">
      <c r="A472" s="85"/>
      <c r="B472" s="85"/>
      <c r="C472" s="90"/>
      <c r="D472" s="90"/>
      <c r="E472" s="62"/>
      <c r="F472" s="62"/>
      <c r="G472" s="62"/>
      <c r="H472" s="62"/>
    </row>
    <row r="473" spans="1:8" ht="17.399999999999999">
      <c r="A473" s="85"/>
      <c r="B473" s="85"/>
      <c r="C473" s="90"/>
      <c r="D473" s="90"/>
      <c r="E473" s="62"/>
      <c r="F473" s="62"/>
      <c r="G473" s="62"/>
      <c r="H473" s="62"/>
    </row>
    <row r="474" spans="1:8" ht="17.399999999999999">
      <c r="A474" s="85"/>
      <c r="B474" s="85"/>
      <c r="C474" s="90"/>
      <c r="D474" s="90"/>
      <c r="E474" s="62"/>
      <c r="F474" s="62"/>
      <c r="G474" s="62"/>
      <c r="H474" s="62"/>
    </row>
    <row r="475" spans="1:8" ht="17.399999999999999">
      <c r="A475" s="85"/>
      <c r="B475" s="85"/>
      <c r="C475" s="90"/>
      <c r="D475" s="90"/>
      <c r="E475" s="62"/>
      <c r="F475" s="62"/>
      <c r="G475" s="62"/>
      <c r="H475" s="62"/>
    </row>
    <row r="476" spans="1:8" ht="17.399999999999999">
      <c r="A476" s="85"/>
      <c r="B476" s="85"/>
      <c r="C476" s="90"/>
      <c r="D476" s="90"/>
      <c r="E476" s="62"/>
      <c r="F476" s="62"/>
      <c r="G476" s="62"/>
      <c r="H476" s="62"/>
    </row>
    <row r="477" spans="1:8" ht="17.399999999999999">
      <c r="A477" s="85"/>
      <c r="B477" s="85"/>
      <c r="C477" s="90"/>
      <c r="D477" s="90"/>
      <c r="E477" s="62"/>
      <c r="F477" s="62"/>
      <c r="G477" s="62"/>
      <c r="H477" s="62"/>
    </row>
    <row r="478" spans="1:8" ht="17.399999999999999">
      <c r="A478" s="85"/>
      <c r="B478" s="85"/>
      <c r="C478" s="90"/>
      <c r="D478" s="90"/>
      <c r="E478" s="62"/>
      <c r="F478" s="62"/>
      <c r="G478" s="62"/>
      <c r="H478" s="62"/>
    </row>
    <row r="479" spans="1:8" ht="17.399999999999999">
      <c r="A479" s="85"/>
      <c r="B479" s="85"/>
      <c r="C479" s="90"/>
      <c r="D479" s="90"/>
      <c r="E479" s="62"/>
      <c r="F479" s="62"/>
      <c r="G479" s="62"/>
      <c r="H479" s="62"/>
    </row>
    <row r="480" spans="1:8" ht="17.399999999999999">
      <c r="A480" s="85"/>
      <c r="B480" s="85"/>
      <c r="C480" s="90"/>
      <c r="D480" s="90"/>
      <c r="E480" s="62"/>
      <c r="F480" s="62"/>
      <c r="G480" s="62"/>
      <c r="H480" s="62"/>
    </row>
    <row r="481" spans="1:8" ht="17.399999999999999">
      <c r="A481" s="85"/>
      <c r="B481" s="85"/>
      <c r="C481" s="90"/>
      <c r="D481" s="90"/>
      <c r="E481" s="62"/>
      <c r="F481" s="62"/>
      <c r="G481" s="62"/>
      <c r="H481" s="62"/>
    </row>
    <row r="482" spans="1:8" ht="17.399999999999999">
      <c r="A482" s="85"/>
      <c r="B482" s="85"/>
      <c r="C482" s="90"/>
      <c r="D482" s="90"/>
      <c r="E482" s="62"/>
      <c r="F482" s="62"/>
      <c r="G482" s="62"/>
      <c r="H482" s="62"/>
    </row>
    <row r="483" spans="1:8" ht="17.399999999999999">
      <c r="A483" s="85"/>
      <c r="B483" s="85"/>
      <c r="C483" s="90"/>
      <c r="D483" s="90"/>
      <c r="E483" s="62"/>
      <c r="F483" s="62"/>
      <c r="G483" s="62"/>
      <c r="H483" s="62"/>
    </row>
    <row r="484" spans="1:8" ht="17.399999999999999">
      <c r="A484" s="85"/>
      <c r="B484" s="85"/>
      <c r="C484" s="90"/>
      <c r="D484" s="90"/>
      <c r="E484" s="62"/>
      <c r="F484" s="62"/>
      <c r="G484" s="62"/>
      <c r="H484" s="62"/>
    </row>
    <row r="485" spans="1:8" ht="17.399999999999999">
      <c r="A485" s="85"/>
      <c r="B485" s="85"/>
      <c r="C485" s="90"/>
      <c r="D485" s="90"/>
      <c r="E485" s="62"/>
      <c r="F485" s="62"/>
      <c r="G485" s="62"/>
      <c r="H485" s="62"/>
    </row>
    <row r="486" spans="1:8" ht="17.399999999999999">
      <c r="A486" s="85"/>
      <c r="B486" s="85"/>
      <c r="C486" s="90"/>
      <c r="D486" s="90"/>
      <c r="E486" s="62"/>
      <c r="F486" s="62"/>
      <c r="G486" s="62"/>
      <c r="H486" s="62"/>
    </row>
    <row r="487" spans="1:8" ht="17.399999999999999">
      <c r="A487" s="85"/>
      <c r="B487" s="85"/>
      <c r="C487" s="90"/>
      <c r="D487" s="90"/>
      <c r="E487" s="62"/>
      <c r="F487" s="62"/>
      <c r="G487" s="62"/>
      <c r="H487" s="62"/>
    </row>
    <row r="488" spans="1:8" ht="17.399999999999999">
      <c r="A488" s="85"/>
      <c r="B488" s="85"/>
      <c r="C488" s="90"/>
      <c r="D488" s="90"/>
      <c r="E488" s="62"/>
      <c r="F488" s="62"/>
      <c r="G488" s="62"/>
      <c r="H488" s="62"/>
    </row>
    <row r="489" spans="1:8" ht="17.399999999999999">
      <c r="A489" s="85"/>
      <c r="B489" s="85"/>
      <c r="C489" s="90"/>
      <c r="D489" s="90"/>
      <c r="E489" s="62"/>
      <c r="F489" s="62"/>
      <c r="G489" s="62"/>
      <c r="H489" s="62"/>
    </row>
    <row r="490" spans="1:8" ht="17.399999999999999">
      <c r="A490" s="85"/>
      <c r="B490" s="85"/>
      <c r="C490" s="90"/>
      <c r="D490" s="90"/>
      <c r="E490" s="62"/>
      <c r="F490" s="62"/>
      <c r="G490" s="62"/>
      <c r="H490" s="62"/>
    </row>
    <row r="491" spans="1:8" ht="17.399999999999999">
      <c r="A491" s="85"/>
      <c r="B491" s="85"/>
      <c r="C491" s="90"/>
      <c r="D491" s="90"/>
      <c r="E491" s="62"/>
      <c r="F491" s="62"/>
      <c r="G491" s="62"/>
      <c r="H491" s="62"/>
    </row>
    <row r="492" spans="1:8" ht="17.399999999999999">
      <c r="A492" s="85"/>
      <c r="B492" s="85"/>
      <c r="C492" s="90"/>
      <c r="D492" s="90"/>
      <c r="E492" s="62"/>
      <c r="F492" s="62"/>
      <c r="G492" s="62"/>
      <c r="H492" s="62"/>
    </row>
    <row r="493" spans="1:8" ht="17.399999999999999">
      <c r="A493" s="85"/>
      <c r="B493" s="85"/>
      <c r="C493" s="90"/>
      <c r="D493" s="90"/>
      <c r="E493" s="62"/>
      <c r="F493" s="62"/>
      <c r="G493" s="62"/>
      <c r="H493" s="62"/>
    </row>
    <row r="494" spans="1:8" ht="17.399999999999999">
      <c r="A494" s="85"/>
      <c r="B494" s="85"/>
      <c r="C494" s="90"/>
      <c r="D494" s="90"/>
      <c r="E494" s="62"/>
      <c r="F494" s="62"/>
      <c r="G494" s="62"/>
      <c r="H494" s="62"/>
    </row>
    <row r="495" spans="1:8" ht="17.399999999999999">
      <c r="A495" s="85"/>
      <c r="B495" s="85"/>
      <c r="C495" s="90"/>
      <c r="D495" s="90"/>
      <c r="E495" s="62"/>
      <c r="F495" s="62"/>
      <c r="G495" s="62"/>
      <c r="H495" s="62"/>
    </row>
    <row r="496" spans="1:8" ht="17.399999999999999">
      <c r="A496" s="85"/>
      <c r="B496" s="85"/>
      <c r="C496" s="90"/>
      <c r="D496" s="90"/>
      <c r="E496" s="62"/>
      <c r="F496" s="62"/>
      <c r="G496" s="62"/>
      <c r="H496" s="62"/>
    </row>
    <row r="497" spans="1:8" ht="17.399999999999999">
      <c r="A497" s="85"/>
      <c r="B497" s="85"/>
      <c r="C497" s="90"/>
      <c r="D497" s="90"/>
      <c r="E497" s="62"/>
      <c r="F497" s="62"/>
      <c r="G497" s="62"/>
      <c r="H497" s="62"/>
    </row>
    <row r="498" spans="1:8" ht="17.399999999999999">
      <c r="A498" s="85"/>
      <c r="B498" s="85"/>
      <c r="C498" s="90"/>
      <c r="D498" s="90"/>
      <c r="E498" s="62"/>
      <c r="F498" s="62"/>
      <c r="G498" s="62"/>
      <c r="H498" s="62"/>
    </row>
    <row r="499" spans="1:8" ht="17.399999999999999">
      <c r="A499" s="85"/>
      <c r="B499" s="85"/>
      <c r="C499" s="90"/>
      <c r="D499" s="90"/>
      <c r="E499" s="62"/>
      <c r="F499" s="62"/>
      <c r="G499" s="62"/>
      <c r="H499" s="62"/>
    </row>
    <row r="500" spans="1:8" ht="17.399999999999999">
      <c r="A500" s="85"/>
      <c r="B500" s="85"/>
      <c r="C500" s="90"/>
      <c r="D500" s="90"/>
      <c r="E500" s="62"/>
      <c r="F500" s="62"/>
      <c r="G500" s="62"/>
      <c r="H500" s="62"/>
    </row>
    <row r="501" spans="1:8" ht="17.399999999999999">
      <c r="A501" s="85"/>
      <c r="B501" s="85"/>
      <c r="C501" s="90"/>
      <c r="D501" s="90"/>
      <c r="E501" s="62"/>
      <c r="F501" s="62"/>
      <c r="G501" s="62"/>
      <c r="H501" s="62"/>
    </row>
    <row r="502" spans="1:8" ht="17.399999999999999">
      <c r="A502" s="85"/>
      <c r="B502" s="85"/>
      <c r="C502" s="90"/>
      <c r="D502" s="90"/>
      <c r="E502" s="62"/>
      <c r="F502" s="62"/>
      <c r="G502" s="62"/>
      <c r="H502" s="62"/>
    </row>
    <row r="503" spans="1:8" ht="17.399999999999999">
      <c r="A503" s="85"/>
      <c r="B503" s="85"/>
      <c r="C503" s="90"/>
      <c r="D503" s="90"/>
      <c r="E503" s="62"/>
      <c r="F503" s="62"/>
      <c r="G503" s="62"/>
      <c r="H503" s="62"/>
    </row>
    <row r="504" spans="1:8" ht="17.399999999999999">
      <c r="A504" s="85"/>
      <c r="B504" s="85"/>
      <c r="C504" s="90"/>
      <c r="D504" s="90"/>
      <c r="E504" s="62"/>
      <c r="F504" s="62"/>
      <c r="G504" s="62"/>
      <c r="H504" s="62"/>
    </row>
    <row r="505" spans="1:8" ht="17.399999999999999">
      <c r="A505" s="85"/>
      <c r="B505" s="85"/>
      <c r="C505" s="90"/>
      <c r="D505" s="90"/>
      <c r="E505" s="62"/>
      <c r="F505" s="62"/>
      <c r="G505" s="62"/>
      <c r="H505" s="62"/>
    </row>
    <row r="506" spans="1:8" ht="17.399999999999999">
      <c r="A506" s="85"/>
      <c r="B506" s="85"/>
      <c r="C506" s="90"/>
      <c r="D506" s="90"/>
      <c r="E506" s="62"/>
      <c r="F506" s="62"/>
      <c r="G506" s="62"/>
      <c r="H506" s="62"/>
    </row>
    <row r="507" spans="1:8" ht="17.399999999999999">
      <c r="A507" s="85"/>
      <c r="B507" s="85"/>
      <c r="C507" s="90"/>
      <c r="D507" s="90"/>
      <c r="E507" s="62"/>
      <c r="F507" s="62"/>
      <c r="G507" s="62"/>
      <c r="H507" s="62"/>
    </row>
    <row r="508" spans="1:8" ht="17.399999999999999">
      <c r="A508" s="85"/>
      <c r="B508" s="85"/>
      <c r="C508" s="90"/>
      <c r="D508" s="90"/>
      <c r="E508" s="62"/>
      <c r="F508" s="62"/>
      <c r="G508" s="62"/>
      <c r="H508" s="62"/>
    </row>
    <row r="509" spans="1:8" ht="17.399999999999999">
      <c r="A509" s="85"/>
      <c r="B509" s="85"/>
      <c r="C509" s="90"/>
      <c r="D509" s="90"/>
      <c r="E509" s="62"/>
      <c r="F509" s="62"/>
      <c r="G509" s="62"/>
      <c r="H509" s="62"/>
    </row>
    <row r="510" spans="1:8" ht="17.399999999999999">
      <c r="A510" s="85"/>
      <c r="B510" s="85"/>
      <c r="C510" s="90"/>
      <c r="D510" s="90"/>
      <c r="E510" s="62"/>
      <c r="F510" s="62"/>
      <c r="G510" s="62"/>
      <c r="H510" s="62"/>
    </row>
    <row r="511" spans="1:8" ht="17.399999999999999">
      <c r="A511" s="85"/>
      <c r="B511" s="85"/>
      <c r="C511" s="90"/>
      <c r="D511" s="90"/>
      <c r="E511" s="62"/>
      <c r="F511" s="62"/>
      <c r="G511" s="62"/>
      <c r="H511" s="62"/>
    </row>
    <row r="512" spans="1:8" ht="17.399999999999999">
      <c r="A512" s="85"/>
      <c r="B512" s="85"/>
      <c r="C512" s="90"/>
      <c r="D512" s="90"/>
      <c r="E512" s="62"/>
      <c r="F512" s="62"/>
      <c r="G512" s="62"/>
      <c r="H512" s="62"/>
    </row>
    <row r="513" spans="1:8" ht="17.399999999999999">
      <c r="A513" s="85"/>
      <c r="B513" s="85"/>
      <c r="C513" s="90"/>
      <c r="D513" s="90"/>
      <c r="E513" s="62"/>
      <c r="F513" s="62"/>
      <c r="G513" s="62"/>
      <c r="H513" s="62"/>
    </row>
    <row r="514" spans="1:8" ht="17.399999999999999">
      <c r="A514" s="85"/>
      <c r="B514" s="85"/>
      <c r="C514" s="90"/>
      <c r="D514" s="90"/>
      <c r="E514" s="62"/>
      <c r="F514" s="62"/>
      <c r="G514" s="62"/>
      <c r="H514" s="62"/>
    </row>
    <row r="515" spans="1:8" ht="17.399999999999999">
      <c r="A515" s="85"/>
      <c r="B515" s="85"/>
      <c r="C515" s="90"/>
      <c r="D515" s="90"/>
      <c r="E515" s="62"/>
      <c r="F515" s="62"/>
      <c r="G515" s="62"/>
      <c r="H515" s="62"/>
    </row>
    <row r="516" spans="1:8" ht="17.399999999999999">
      <c r="A516" s="85"/>
      <c r="B516" s="85"/>
      <c r="C516" s="90"/>
      <c r="D516" s="90"/>
      <c r="E516" s="62"/>
      <c r="F516" s="62"/>
      <c r="G516" s="62"/>
      <c r="H516" s="62"/>
    </row>
    <row r="517" spans="1:8" ht="17.399999999999999">
      <c r="A517" s="85"/>
      <c r="B517" s="85"/>
      <c r="C517" s="90"/>
      <c r="D517" s="90"/>
      <c r="E517" s="62"/>
      <c r="F517" s="62"/>
      <c r="G517" s="62"/>
      <c r="H517" s="62"/>
    </row>
    <row r="518" spans="1:8" ht="17.399999999999999">
      <c r="A518" s="85"/>
      <c r="B518" s="85"/>
      <c r="C518" s="90"/>
      <c r="D518" s="90"/>
      <c r="E518" s="62"/>
      <c r="F518" s="62"/>
      <c r="G518" s="62"/>
      <c r="H518" s="62"/>
    </row>
    <row r="519" spans="1:8" ht="17.399999999999999">
      <c r="A519" s="85"/>
      <c r="B519" s="85"/>
      <c r="C519" s="90"/>
      <c r="D519" s="90"/>
      <c r="E519" s="62"/>
      <c r="F519" s="62"/>
      <c r="G519" s="62"/>
      <c r="H519" s="62"/>
    </row>
    <row r="520" spans="1:8" ht="17.399999999999999">
      <c r="A520" s="85"/>
      <c r="B520" s="85"/>
      <c r="C520" s="90"/>
      <c r="D520" s="90"/>
      <c r="E520" s="62"/>
      <c r="F520" s="62"/>
      <c r="G520" s="62"/>
      <c r="H520" s="62"/>
    </row>
    <row r="521" spans="1:8" ht="17.399999999999999">
      <c r="A521" s="85"/>
      <c r="B521" s="85"/>
      <c r="C521" s="90"/>
      <c r="D521" s="90"/>
      <c r="E521" s="62"/>
      <c r="F521" s="62"/>
      <c r="G521" s="62"/>
      <c r="H521" s="62"/>
    </row>
    <row r="522" spans="1:8" ht="17.399999999999999">
      <c r="A522" s="85"/>
      <c r="B522" s="85"/>
      <c r="C522" s="90"/>
      <c r="D522" s="90"/>
      <c r="E522" s="62"/>
      <c r="F522" s="62"/>
      <c r="G522" s="62"/>
      <c r="H522" s="62"/>
    </row>
    <row r="523" spans="1:8" ht="17.399999999999999">
      <c r="A523" s="85"/>
      <c r="B523" s="85"/>
      <c r="C523" s="90"/>
      <c r="D523" s="90"/>
      <c r="E523" s="62"/>
      <c r="F523" s="62"/>
      <c r="G523" s="62"/>
      <c r="H523" s="62"/>
    </row>
    <row r="524" spans="1:8" ht="17.399999999999999">
      <c r="A524" s="85"/>
      <c r="B524" s="85"/>
      <c r="C524" s="90"/>
      <c r="D524" s="90"/>
      <c r="E524" s="62"/>
      <c r="F524" s="62"/>
      <c r="G524" s="62"/>
      <c r="H524" s="62"/>
    </row>
    <row r="525" spans="1:8" ht="17.399999999999999">
      <c r="A525" s="85"/>
      <c r="B525" s="85"/>
      <c r="C525" s="90"/>
      <c r="D525" s="90"/>
      <c r="E525" s="62"/>
      <c r="F525" s="62"/>
      <c r="G525" s="62"/>
      <c r="H525" s="62"/>
    </row>
    <row r="526" spans="1:8" ht="17.399999999999999">
      <c r="A526" s="85"/>
      <c r="B526" s="85"/>
      <c r="C526" s="90"/>
      <c r="D526" s="90"/>
      <c r="E526" s="62"/>
      <c r="F526" s="62"/>
      <c r="G526" s="62"/>
      <c r="H526" s="62"/>
    </row>
    <row r="527" spans="1:8" ht="17.399999999999999">
      <c r="A527" s="85"/>
      <c r="B527" s="85"/>
      <c r="C527" s="90"/>
      <c r="D527" s="90"/>
      <c r="E527" s="62"/>
      <c r="F527" s="62"/>
      <c r="G527" s="62"/>
      <c r="H527" s="62"/>
    </row>
    <row r="528" spans="1:8" ht="17.399999999999999">
      <c r="A528" s="85"/>
      <c r="B528" s="85"/>
      <c r="C528" s="90"/>
      <c r="D528" s="90"/>
      <c r="E528" s="62"/>
      <c r="F528" s="62"/>
      <c r="G528" s="62"/>
      <c r="H528" s="62"/>
    </row>
    <row r="529" spans="1:8" ht="17.399999999999999">
      <c r="A529" s="85"/>
      <c r="B529" s="85"/>
      <c r="C529" s="90"/>
      <c r="D529" s="90"/>
      <c r="E529" s="62"/>
      <c r="F529" s="62"/>
      <c r="G529" s="62"/>
      <c r="H529" s="62"/>
    </row>
    <row r="530" spans="1:8" ht="17.399999999999999">
      <c r="A530" s="85"/>
      <c r="B530" s="85"/>
      <c r="C530" s="90"/>
      <c r="D530" s="90"/>
      <c r="E530" s="62"/>
      <c r="F530" s="62"/>
      <c r="G530" s="62"/>
      <c r="H530" s="62"/>
    </row>
    <row r="531" spans="1:8" ht="17.399999999999999">
      <c r="A531" s="85"/>
      <c r="B531" s="85"/>
      <c r="C531" s="90"/>
      <c r="D531" s="90"/>
      <c r="E531" s="62"/>
      <c r="F531" s="62"/>
      <c r="G531" s="62"/>
      <c r="H531" s="62"/>
    </row>
    <row r="532" spans="1:8" ht="17.399999999999999">
      <c r="A532" s="85"/>
      <c r="B532" s="85"/>
      <c r="C532" s="90"/>
      <c r="D532" s="90"/>
      <c r="E532" s="62"/>
      <c r="F532" s="62"/>
      <c r="G532" s="62"/>
      <c r="H532" s="62"/>
    </row>
    <row r="533" spans="1:8" ht="17.399999999999999">
      <c r="A533" s="85"/>
      <c r="B533" s="85"/>
      <c r="C533" s="90"/>
      <c r="D533" s="90"/>
      <c r="E533" s="62"/>
      <c r="F533" s="62"/>
      <c r="G533" s="62"/>
      <c r="H533" s="62"/>
    </row>
    <row r="534" spans="1:8" ht="17.399999999999999">
      <c r="A534" s="85"/>
      <c r="B534" s="85"/>
      <c r="C534" s="90"/>
      <c r="D534" s="90"/>
      <c r="E534" s="62"/>
      <c r="F534" s="62"/>
      <c r="G534" s="62"/>
      <c r="H534" s="62"/>
    </row>
    <row r="535" spans="1:8" ht="17.399999999999999">
      <c r="A535" s="85"/>
      <c r="B535" s="85"/>
      <c r="C535" s="90"/>
      <c r="D535" s="90"/>
      <c r="E535" s="62"/>
      <c r="F535" s="62"/>
      <c r="G535" s="62"/>
      <c r="H535" s="62"/>
    </row>
    <row r="536" spans="1:8" ht="17.399999999999999">
      <c r="A536" s="85"/>
      <c r="B536" s="85"/>
      <c r="C536" s="90"/>
      <c r="D536" s="90"/>
      <c r="E536" s="62"/>
      <c r="F536" s="62"/>
      <c r="G536" s="62"/>
      <c r="H536" s="62"/>
    </row>
    <row r="537" spans="1:8" ht="17.399999999999999">
      <c r="A537" s="85"/>
      <c r="B537" s="85"/>
      <c r="C537" s="90"/>
      <c r="D537" s="90"/>
      <c r="E537" s="62"/>
      <c r="F537" s="62"/>
      <c r="G537" s="62"/>
      <c r="H537" s="62"/>
    </row>
    <row r="538" spans="1:8" ht="17.399999999999999">
      <c r="A538" s="85"/>
      <c r="B538" s="85"/>
      <c r="C538" s="90"/>
      <c r="D538" s="90"/>
      <c r="E538" s="62"/>
      <c r="F538" s="62"/>
      <c r="G538" s="62"/>
      <c r="H538" s="62"/>
    </row>
    <row r="539" spans="1:8" ht="17.399999999999999">
      <c r="A539" s="85"/>
      <c r="B539" s="85"/>
      <c r="C539" s="90"/>
      <c r="D539" s="90"/>
      <c r="E539" s="62"/>
      <c r="F539" s="62"/>
      <c r="G539" s="62"/>
      <c r="H539" s="62"/>
    </row>
    <row r="540" spans="1:8" ht="17.399999999999999">
      <c r="A540" s="85"/>
      <c r="B540" s="85"/>
      <c r="C540" s="90"/>
      <c r="D540" s="90"/>
      <c r="E540" s="62"/>
      <c r="F540" s="62"/>
      <c r="G540" s="62"/>
      <c r="H540" s="62"/>
    </row>
    <row r="541" spans="1:8" ht="17.399999999999999">
      <c r="A541" s="85"/>
      <c r="B541" s="85"/>
      <c r="C541" s="90"/>
      <c r="D541" s="90"/>
      <c r="E541" s="62"/>
      <c r="F541" s="62"/>
      <c r="G541" s="62"/>
      <c r="H541" s="62"/>
    </row>
    <row r="542" spans="1:8" ht="17.399999999999999">
      <c r="A542" s="85"/>
      <c r="B542" s="85"/>
      <c r="C542" s="90"/>
      <c r="D542" s="90"/>
      <c r="E542" s="62"/>
      <c r="F542" s="62"/>
      <c r="G542" s="62"/>
      <c r="H542" s="62"/>
    </row>
    <row r="543" spans="1:8" ht="17.399999999999999">
      <c r="A543" s="85"/>
      <c r="B543" s="85"/>
      <c r="C543" s="90"/>
      <c r="D543" s="90"/>
      <c r="E543" s="62"/>
      <c r="F543" s="62"/>
      <c r="G543" s="62"/>
      <c r="H543" s="62"/>
    </row>
    <row r="544" spans="1:8" ht="17.399999999999999">
      <c r="A544" s="85"/>
      <c r="B544" s="85"/>
      <c r="C544" s="90"/>
      <c r="D544" s="90"/>
      <c r="E544" s="62"/>
      <c r="F544" s="62"/>
      <c r="G544" s="62"/>
      <c r="H544" s="62"/>
    </row>
    <row r="545" spans="1:8" ht="17.399999999999999">
      <c r="A545" s="85"/>
      <c r="B545" s="85"/>
      <c r="C545" s="90"/>
      <c r="D545" s="90"/>
      <c r="E545" s="62"/>
      <c r="F545" s="62"/>
      <c r="G545" s="62"/>
      <c r="H545" s="62"/>
    </row>
    <row r="546" spans="1:8" ht="17.399999999999999">
      <c r="A546" s="85"/>
      <c r="B546" s="85"/>
      <c r="C546" s="90"/>
      <c r="D546" s="90"/>
      <c r="E546" s="62"/>
      <c r="F546" s="62"/>
      <c r="G546" s="62"/>
      <c r="H546" s="62"/>
    </row>
    <row r="547" spans="1:8" ht="17.399999999999999">
      <c r="A547" s="85"/>
      <c r="B547" s="85"/>
      <c r="C547" s="90"/>
      <c r="D547" s="90"/>
      <c r="E547" s="62"/>
      <c r="F547" s="62"/>
      <c r="G547" s="62"/>
      <c r="H547" s="62"/>
    </row>
    <row r="548" spans="1:8" ht="17.399999999999999">
      <c r="A548" s="85"/>
      <c r="B548" s="85"/>
      <c r="C548" s="90"/>
      <c r="D548" s="90"/>
      <c r="E548" s="62"/>
      <c r="F548" s="62"/>
      <c r="G548" s="62"/>
      <c r="H548" s="62"/>
    </row>
    <row r="549" spans="1:8" ht="17.399999999999999">
      <c r="A549" s="85"/>
      <c r="B549" s="85"/>
      <c r="C549" s="90"/>
      <c r="D549" s="90"/>
      <c r="E549" s="62"/>
      <c r="F549" s="62"/>
      <c r="G549" s="62"/>
      <c r="H549" s="62"/>
    </row>
    <row r="550" spans="1:8" ht="17.399999999999999">
      <c r="A550" s="85"/>
      <c r="B550" s="85"/>
      <c r="C550" s="90"/>
      <c r="D550" s="90"/>
      <c r="E550" s="62"/>
      <c r="F550" s="62"/>
      <c r="G550" s="62"/>
      <c r="H550" s="62"/>
    </row>
    <row r="551" spans="1:8" ht="17.399999999999999">
      <c r="A551" s="85"/>
      <c r="B551" s="85"/>
      <c r="C551" s="90"/>
      <c r="D551" s="90"/>
      <c r="E551" s="62"/>
      <c r="F551" s="62"/>
      <c r="G551" s="62"/>
      <c r="H551" s="62"/>
    </row>
    <row r="552" spans="1:8" ht="17.399999999999999">
      <c r="A552" s="85"/>
      <c r="B552" s="85"/>
      <c r="C552" s="90"/>
      <c r="D552" s="90"/>
      <c r="E552" s="62"/>
      <c r="F552" s="62"/>
      <c r="G552" s="62"/>
      <c r="H552" s="62"/>
    </row>
    <row r="553" spans="1:8" ht="17.399999999999999">
      <c r="A553" s="85"/>
      <c r="B553" s="85"/>
      <c r="C553" s="90"/>
      <c r="D553" s="90"/>
      <c r="E553" s="62"/>
      <c r="F553" s="62"/>
      <c r="G553" s="62"/>
      <c r="H553" s="62"/>
    </row>
    <row r="554" spans="1:8" ht="17.399999999999999">
      <c r="A554" s="85"/>
      <c r="B554" s="85"/>
      <c r="C554" s="90"/>
      <c r="D554" s="90"/>
      <c r="E554" s="62"/>
      <c r="F554" s="62"/>
      <c r="G554" s="62"/>
      <c r="H554" s="62"/>
    </row>
    <row r="555" spans="1:8" ht="17.399999999999999">
      <c r="A555" s="85"/>
      <c r="B555" s="85"/>
      <c r="C555" s="90"/>
      <c r="D555" s="90"/>
      <c r="E555" s="62"/>
      <c r="F555" s="62"/>
      <c r="G555" s="62"/>
      <c r="H555" s="62"/>
    </row>
    <row r="556" spans="1:8" ht="17.399999999999999">
      <c r="A556" s="85"/>
      <c r="B556" s="85"/>
      <c r="C556" s="90"/>
      <c r="D556" s="90"/>
      <c r="E556" s="62"/>
      <c r="F556" s="62"/>
      <c r="G556" s="62"/>
      <c r="H556" s="62"/>
    </row>
    <row r="557" spans="1:8" ht="17.399999999999999">
      <c r="A557" s="85"/>
      <c r="B557" s="85"/>
      <c r="C557" s="90"/>
      <c r="D557" s="90"/>
      <c r="E557" s="62"/>
      <c r="F557" s="62"/>
      <c r="G557" s="62"/>
      <c r="H557" s="62"/>
    </row>
    <row r="558" spans="1:8" ht="17.399999999999999">
      <c r="A558" s="85"/>
      <c r="B558" s="85"/>
      <c r="C558" s="90"/>
      <c r="D558" s="90"/>
      <c r="E558" s="62"/>
      <c r="F558" s="62"/>
      <c r="G558" s="62"/>
      <c r="H558" s="62"/>
    </row>
    <row r="559" spans="1:8" ht="17.399999999999999">
      <c r="A559" s="85"/>
      <c r="B559" s="85"/>
      <c r="C559" s="90"/>
      <c r="D559" s="90"/>
      <c r="E559" s="62"/>
      <c r="F559" s="62"/>
      <c r="G559" s="62"/>
      <c r="H559" s="62"/>
    </row>
    <row r="560" spans="1:8" ht="17.399999999999999">
      <c r="A560" s="85"/>
      <c r="B560" s="85"/>
      <c r="C560" s="90"/>
      <c r="D560" s="90"/>
      <c r="E560" s="62"/>
      <c r="F560" s="62"/>
      <c r="G560" s="62"/>
      <c r="H560" s="62"/>
    </row>
    <row r="561" spans="1:8" ht="17.399999999999999">
      <c r="A561" s="85"/>
      <c r="B561" s="85"/>
      <c r="C561" s="90"/>
      <c r="D561" s="90"/>
      <c r="E561" s="62"/>
      <c r="F561" s="62"/>
      <c r="G561" s="62"/>
      <c r="H561" s="62"/>
    </row>
    <row r="562" spans="1:8" ht="17.399999999999999">
      <c r="A562" s="85"/>
      <c r="B562" s="85"/>
      <c r="C562" s="90"/>
      <c r="D562" s="90"/>
      <c r="E562" s="62"/>
      <c r="F562" s="62"/>
      <c r="G562" s="62"/>
      <c r="H562" s="62"/>
    </row>
    <row r="563" spans="1:8" ht="17.399999999999999">
      <c r="A563" s="85"/>
      <c r="B563" s="85"/>
      <c r="C563" s="90"/>
      <c r="D563" s="90"/>
      <c r="E563" s="62"/>
      <c r="F563" s="62"/>
      <c r="G563" s="62"/>
      <c r="H563" s="62"/>
    </row>
    <row r="564" spans="1:8" ht="17.399999999999999">
      <c r="A564" s="85"/>
      <c r="B564" s="85"/>
      <c r="C564" s="90"/>
      <c r="D564" s="90"/>
      <c r="E564" s="62"/>
      <c r="F564" s="62"/>
      <c r="G564" s="62"/>
      <c r="H564" s="62"/>
    </row>
    <row r="565" spans="1:8" ht="17.399999999999999">
      <c r="A565" s="85"/>
      <c r="B565" s="85"/>
      <c r="C565" s="90"/>
      <c r="D565" s="90"/>
      <c r="E565" s="62"/>
      <c r="F565" s="62"/>
      <c r="G565" s="62"/>
      <c r="H565" s="62"/>
    </row>
    <row r="566" spans="1:8" ht="17.399999999999999">
      <c r="A566" s="85"/>
      <c r="B566" s="85"/>
      <c r="C566" s="90"/>
      <c r="D566" s="90"/>
      <c r="E566" s="62"/>
      <c r="F566" s="62"/>
      <c r="G566" s="62"/>
      <c r="H566" s="62"/>
    </row>
    <row r="567" spans="1:8" ht="17.399999999999999">
      <c r="A567" s="85"/>
      <c r="B567" s="85"/>
      <c r="C567" s="90"/>
      <c r="D567" s="90"/>
      <c r="E567" s="62"/>
      <c r="F567" s="62"/>
      <c r="G567" s="62"/>
      <c r="H567" s="62"/>
    </row>
    <row r="568" spans="1:8" ht="17.399999999999999">
      <c r="A568" s="85"/>
      <c r="B568" s="85"/>
      <c r="C568" s="90"/>
      <c r="D568" s="90"/>
      <c r="E568" s="62"/>
      <c r="F568" s="62"/>
      <c r="G568" s="62"/>
      <c r="H568" s="62"/>
    </row>
    <row r="569" spans="1:8" ht="17.399999999999999">
      <c r="A569" s="85"/>
      <c r="B569" s="85"/>
      <c r="C569" s="90"/>
      <c r="D569" s="90"/>
      <c r="E569" s="62"/>
      <c r="F569" s="62"/>
      <c r="G569" s="62"/>
      <c r="H569" s="62"/>
    </row>
    <row r="570" spans="1:8" ht="17.399999999999999">
      <c r="A570" s="85"/>
      <c r="B570" s="85"/>
      <c r="C570" s="90"/>
      <c r="D570" s="90"/>
      <c r="E570" s="62"/>
      <c r="F570" s="62"/>
      <c r="G570" s="62"/>
      <c r="H570" s="62"/>
    </row>
    <row r="571" spans="1:8" ht="17.399999999999999">
      <c r="A571" s="85"/>
      <c r="B571" s="85"/>
      <c r="C571" s="90"/>
      <c r="D571" s="90"/>
      <c r="E571" s="62"/>
      <c r="F571" s="62"/>
      <c r="G571" s="62"/>
      <c r="H571" s="62"/>
    </row>
    <row r="572" spans="1:8" ht="17.399999999999999">
      <c r="A572" s="85"/>
      <c r="B572" s="85"/>
      <c r="C572" s="90"/>
      <c r="D572" s="90"/>
      <c r="E572" s="62"/>
      <c r="F572" s="62"/>
      <c r="G572" s="62"/>
      <c r="H572" s="62"/>
    </row>
    <row r="573" spans="1:8" ht="17.399999999999999">
      <c r="A573" s="85"/>
      <c r="B573" s="85"/>
      <c r="C573" s="90"/>
      <c r="D573" s="90"/>
      <c r="E573" s="62"/>
      <c r="F573" s="62"/>
      <c r="G573" s="62"/>
      <c r="H573" s="62"/>
    </row>
    <row r="574" spans="1:8" ht="17.399999999999999">
      <c r="A574" s="85"/>
      <c r="B574" s="85"/>
      <c r="C574" s="90"/>
      <c r="D574" s="90"/>
      <c r="E574" s="62"/>
      <c r="F574" s="62"/>
      <c r="G574" s="62"/>
      <c r="H574" s="62"/>
    </row>
    <row r="575" spans="1:8" ht="17.399999999999999">
      <c r="A575" s="85"/>
      <c r="B575" s="85"/>
      <c r="C575" s="90"/>
      <c r="D575" s="90"/>
      <c r="E575" s="62"/>
      <c r="F575" s="62"/>
      <c r="G575" s="62"/>
      <c r="H575" s="62"/>
    </row>
    <row r="576" spans="1:8" ht="17.399999999999999">
      <c r="A576" s="85"/>
      <c r="B576" s="85"/>
      <c r="C576" s="90"/>
      <c r="D576" s="90"/>
      <c r="E576" s="62"/>
      <c r="F576" s="62"/>
      <c r="G576" s="62"/>
      <c r="H576" s="62"/>
    </row>
    <row r="577" spans="1:8" ht="17.399999999999999">
      <c r="A577" s="85"/>
      <c r="B577" s="85"/>
      <c r="C577" s="90"/>
      <c r="D577" s="90"/>
      <c r="E577" s="62"/>
      <c r="F577" s="62"/>
      <c r="G577" s="62"/>
      <c r="H577" s="62"/>
    </row>
    <row r="578" spans="1:8" ht="17.399999999999999">
      <c r="A578" s="85"/>
      <c r="B578" s="85"/>
      <c r="C578" s="90"/>
      <c r="D578" s="90"/>
      <c r="E578" s="62"/>
      <c r="F578" s="62"/>
      <c r="G578" s="62"/>
      <c r="H578" s="62"/>
    </row>
    <row r="579" spans="1:8" ht="17.399999999999999">
      <c r="A579" s="85"/>
      <c r="B579" s="85"/>
      <c r="C579" s="90"/>
      <c r="D579" s="90"/>
      <c r="E579" s="62"/>
      <c r="F579" s="62"/>
      <c r="G579" s="62"/>
      <c r="H579" s="62"/>
    </row>
    <row r="580" spans="1:8" ht="17.399999999999999">
      <c r="A580" s="85"/>
      <c r="B580" s="85"/>
      <c r="C580" s="90"/>
      <c r="D580" s="90"/>
      <c r="E580" s="62"/>
      <c r="F580" s="62"/>
      <c r="G580" s="62"/>
      <c r="H580" s="62"/>
    </row>
    <row r="581" spans="1:8" ht="17.399999999999999">
      <c r="A581" s="85"/>
      <c r="B581" s="85"/>
      <c r="C581" s="90"/>
      <c r="D581" s="90"/>
      <c r="E581" s="62"/>
      <c r="F581" s="62"/>
      <c r="G581" s="62"/>
      <c r="H581" s="62"/>
    </row>
    <row r="582" spans="1:8" ht="17.399999999999999">
      <c r="A582" s="85"/>
      <c r="B582" s="85"/>
      <c r="C582" s="90"/>
      <c r="D582" s="90"/>
      <c r="E582" s="62"/>
      <c r="F582" s="62"/>
      <c r="G582" s="62"/>
      <c r="H582" s="62"/>
    </row>
    <row r="583" spans="1:8" ht="17.399999999999999">
      <c r="A583" s="85"/>
      <c r="B583" s="85"/>
      <c r="C583" s="90"/>
      <c r="D583" s="90"/>
      <c r="E583" s="62"/>
      <c r="F583" s="62"/>
      <c r="G583" s="62"/>
      <c r="H583" s="62"/>
    </row>
    <row r="584" spans="1:8" ht="17.399999999999999">
      <c r="A584" s="85"/>
      <c r="B584" s="85"/>
      <c r="C584" s="90"/>
      <c r="D584" s="90"/>
      <c r="E584" s="62"/>
      <c r="F584" s="62"/>
      <c r="G584" s="62"/>
      <c r="H584" s="62"/>
    </row>
    <row r="585" spans="1:8" ht="17.399999999999999">
      <c r="A585" s="85"/>
      <c r="B585" s="85"/>
      <c r="C585" s="90"/>
      <c r="D585" s="90"/>
      <c r="E585" s="62"/>
      <c r="F585" s="62"/>
      <c r="G585" s="62"/>
      <c r="H585" s="62"/>
    </row>
    <row r="586" spans="1:8" ht="17.399999999999999">
      <c r="A586" s="85"/>
      <c r="B586" s="85"/>
      <c r="C586" s="90"/>
      <c r="D586" s="90"/>
      <c r="E586" s="62"/>
      <c r="F586" s="62"/>
      <c r="G586" s="62"/>
      <c r="H586" s="62"/>
    </row>
    <row r="587" spans="1:8" ht="17.399999999999999">
      <c r="A587" s="85"/>
      <c r="B587" s="85"/>
      <c r="C587" s="90"/>
      <c r="D587" s="90"/>
      <c r="E587" s="62"/>
      <c r="F587" s="62"/>
      <c r="G587" s="62"/>
      <c r="H587" s="62"/>
    </row>
    <row r="588" spans="1:8" ht="17.399999999999999">
      <c r="A588" s="85"/>
      <c r="B588" s="85"/>
      <c r="C588" s="90"/>
      <c r="D588" s="90"/>
      <c r="E588" s="62"/>
      <c r="F588" s="62"/>
      <c r="G588" s="62"/>
      <c r="H588" s="62"/>
    </row>
    <row r="589" spans="1:8" ht="17.399999999999999">
      <c r="A589" s="85"/>
      <c r="B589" s="85"/>
      <c r="C589" s="90"/>
      <c r="D589" s="90"/>
      <c r="E589" s="62"/>
      <c r="F589" s="62"/>
      <c r="G589" s="62"/>
      <c r="H589" s="62"/>
    </row>
    <row r="590" spans="1:8" ht="17.399999999999999">
      <c r="A590" s="85"/>
      <c r="B590" s="85"/>
      <c r="C590" s="90"/>
      <c r="D590" s="90"/>
      <c r="E590" s="62"/>
      <c r="F590" s="62"/>
      <c r="G590" s="62"/>
      <c r="H590" s="62"/>
    </row>
    <row r="591" spans="1:8" ht="17.399999999999999">
      <c r="A591" s="85"/>
      <c r="B591" s="85"/>
      <c r="C591" s="90"/>
      <c r="D591" s="90"/>
      <c r="E591" s="62"/>
      <c r="F591" s="62"/>
      <c r="G591" s="62"/>
      <c r="H591" s="62"/>
    </row>
    <row r="592" spans="1:8" ht="17.399999999999999">
      <c r="A592" s="85"/>
      <c r="B592" s="85"/>
      <c r="C592" s="90"/>
      <c r="D592" s="90"/>
      <c r="E592" s="62"/>
      <c r="F592" s="62"/>
      <c r="G592" s="62"/>
      <c r="H592" s="62"/>
    </row>
    <row r="593" spans="1:8" ht="17.399999999999999">
      <c r="A593" s="85"/>
      <c r="B593" s="85"/>
      <c r="C593" s="90"/>
      <c r="D593" s="90"/>
      <c r="E593" s="62"/>
      <c r="F593" s="62"/>
      <c r="G593" s="62"/>
      <c r="H593" s="62"/>
    </row>
    <row r="594" spans="1:8" ht="17.399999999999999">
      <c r="A594" s="85"/>
      <c r="B594" s="85"/>
      <c r="C594" s="90"/>
      <c r="D594" s="90"/>
      <c r="E594" s="62"/>
      <c r="F594" s="62"/>
      <c r="G594" s="62"/>
      <c r="H594" s="62"/>
    </row>
    <row r="595" spans="1:8" ht="17.399999999999999">
      <c r="A595" s="85"/>
      <c r="B595" s="85"/>
      <c r="C595" s="90"/>
      <c r="D595" s="90"/>
      <c r="E595" s="62"/>
      <c r="F595" s="62"/>
      <c r="G595" s="62"/>
      <c r="H595" s="62"/>
    </row>
    <row r="596" spans="1:8" ht="17.399999999999999">
      <c r="A596" s="85"/>
      <c r="B596" s="85"/>
      <c r="C596" s="90"/>
      <c r="D596" s="90"/>
      <c r="E596" s="62"/>
      <c r="F596" s="62"/>
      <c r="G596" s="62"/>
      <c r="H596" s="62"/>
    </row>
    <row r="597" spans="1:8" ht="17.399999999999999">
      <c r="A597" s="85"/>
      <c r="B597" s="85"/>
      <c r="C597" s="90"/>
      <c r="D597" s="90"/>
      <c r="E597" s="62"/>
      <c r="F597" s="62"/>
      <c r="G597" s="62"/>
      <c r="H597" s="62"/>
    </row>
    <row r="598" spans="1:8" ht="17.399999999999999">
      <c r="A598" s="85"/>
      <c r="B598" s="85"/>
      <c r="C598" s="90"/>
      <c r="D598" s="90"/>
      <c r="E598" s="62"/>
      <c r="F598" s="62"/>
      <c r="G598" s="62"/>
      <c r="H598" s="62"/>
    </row>
    <row r="599" spans="1:8" ht="17.399999999999999">
      <c r="A599" s="85"/>
      <c r="B599" s="85"/>
      <c r="C599" s="90"/>
      <c r="D599" s="90"/>
      <c r="E599" s="62"/>
      <c r="F599" s="62"/>
      <c r="G599" s="62"/>
      <c r="H599" s="62"/>
    </row>
    <row r="600" spans="1:8" ht="17.399999999999999">
      <c r="A600" s="85"/>
      <c r="B600" s="85"/>
      <c r="C600" s="90"/>
      <c r="D600" s="90"/>
      <c r="E600" s="62"/>
      <c r="F600" s="62"/>
      <c r="G600" s="62"/>
      <c r="H600" s="62"/>
    </row>
    <row r="601" spans="1:8" ht="17.399999999999999">
      <c r="A601" s="85"/>
      <c r="B601" s="85"/>
      <c r="C601" s="90"/>
      <c r="D601" s="90"/>
      <c r="E601" s="62"/>
      <c r="F601" s="62"/>
      <c r="G601" s="62"/>
      <c r="H601" s="62"/>
    </row>
    <row r="602" spans="1:8" ht="17.399999999999999">
      <c r="A602" s="85"/>
      <c r="B602" s="85"/>
      <c r="C602" s="90"/>
      <c r="D602" s="90"/>
      <c r="E602" s="62"/>
      <c r="F602" s="62"/>
      <c r="G602" s="62"/>
      <c r="H602" s="62"/>
    </row>
    <row r="603" spans="1:8" ht="17.399999999999999">
      <c r="A603" s="85"/>
      <c r="B603" s="85"/>
      <c r="C603" s="90"/>
      <c r="D603" s="90"/>
      <c r="E603" s="62"/>
      <c r="F603" s="62"/>
      <c r="G603" s="62"/>
      <c r="H603" s="62"/>
    </row>
    <row r="604" spans="1:8" ht="17.399999999999999">
      <c r="A604" s="85"/>
      <c r="B604" s="85"/>
      <c r="C604" s="90"/>
      <c r="D604" s="90"/>
      <c r="E604" s="62"/>
      <c r="F604" s="62"/>
      <c r="G604" s="62"/>
      <c r="H604" s="62"/>
    </row>
    <row r="605" spans="1:8" ht="17.399999999999999">
      <c r="A605" s="85"/>
      <c r="B605" s="85"/>
      <c r="C605" s="90"/>
      <c r="D605" s="90"/>
      <c r="E605" s="62"/>
      <c r="F605" s="62"/>
      <c r="G605" s="62"/>
      <c r="H605" s="62"/>
    </row>
    <row r="606" spans="1:8" ht="17.399999999999999">
      <c r="A606" s="85"/>
      <c r="B606" s="85"/>
      <c r="C606" s="90"/>
      <c r="D606" s="90"/>
      <c r="E606" s="62"/>
      <c r="F606" s="62"/>
      <c r="G606" s="62"/>
      <c r="H606" s="62"/>
    </row>
    <row r="607" spans="1:8" ht="17.399999999999999">
      <c r="A607" s="85"/>
      <c r="B607" s="85"/>
      <c r="C607" s="90"/>
      <c r="D607" s="90"/>
      <c r="E607" s="62"/>
      <c r="F607" s="62"/>
      <c r="G607" s="62"/>
      <c r="H607" s="62"/>
    </row>
    <row r="608" spans="1:8" ht="17.399999999999999">
      <c r="A608" s="85"/>
      <c r="B608" s="85"/>
      <c r="C608" s="90"/>
      <c r="D608" s="90"/>
      <c r="E608" s="62"/>
      <c r="F608" s="62"/>
      <c r="G608" s="62"/>
      <c r="H608" s="62"/>
    </row>
    <row r="609" spans="1:8" ht="17.399999999999999">
      <c r="A609" s="85"/>
      <c r="B609" s="85"/>
      <c r="C609" s="90"/>
      <c r="D609" s="90"/>
      <c r="E609" s="62"/>
      <c r="F609" s="62"/>
      <c r="G609" s="62"/>
      <c r="H609" s="62"/>
    </row>
    <row r="610" spans="1:8" ht="17.399999999999999">
      <c r="A610" s="85"/>
      <c r="B610" s="85"/>
      <c r="C610" s="90"/>
      <c r="D610" s="90"/>
      <c r="E610" s="62"/>
      <c r="F610" s="62"/>
      <c r="G610" s="62"/>
      <c r="H610" s="62"/>
    </row>
    <row r="611" spans="1:8" ht="17.399999999999999">
      <c r="A611" s="85"/>
      <c r="B611" s="85"/>
      <c r="C611" s="90"/>
      <c r="D611" s="90"/>
      <c r="E611" s="62"/>
      <c r="F611" s="62"/>
      <c r="G611" s="62"/>
      <c r="H611" s="62"/>
    </row>
    <row r="612" spans="1:8" ht="17.399999999999999">
      <c r="A612" s="85"/>
      <c r="B612" s="85"/>
      <c r="C612" s="90"/>
      <c r="D612" s="90"/>
      <c r="E612" s="62"/>
      <c r="F612" s="62"/>
      <c r="G612" s="62"/>
      <c r="H612" s="62"/>
    </row>
    <row r="613" spans="1:8" ht="17.399999999999999">
      <c r="A613" s="85"/>
      <c r="B613" s="85"/>
      <c r="C613" s="90"/>
      <c r="D613" s="90"/>
      <c r="E613" s="62"/>
      <c r="F613" s="62"/>
      <c r="G613" s="62"/>
      <c r="H613" s="62"/>
    </row>
    <row r="614" spans="1:8" ht="17.399999999999999">
      <c r="A614" s="85"/>
      <c r="B614" s="85"/>
      <c r="C614" s="90"/>
      <c r="D614" s="90"/>
      <c r="E614" s="62"/>
      <c r="F614" s="62"/>
      <c r="G614" s="62"/>
      <c r="H614" s="62"/>
    </row>
    <row r="615" spans="1:8" ht="17.399999999999999">
      <c r="A615" s="85"/>
      <c r="B615" s="85"/>
      <c r="C615" s="90"/>
      <c r="D615" s="90"/>
      <c r="E615" s="62"/>
      <c r="F615" s="62"/>
      <c r="G615" s="62"/>
      <c r="H615" s="62"/>
    </row>
    <row r="616" spans="1:8" ht="17.399999999999999">
      <c r="A616" s="85"/>
      <c r="B616" s="85"/>
      <c r="C616" s="90"/>
      <c r="D616" s="90"/>
      <c r="E616" s="62"/>
      <c r="F616" s="62"/>
      <c r="G616" s="62"/>
      <c r="H616" s="62"/>
    </row>
    <row r="617" spans="1:8" ht="17.399999999999999">
      <c r="A617" s="85"/>
      <c r="B617" s="85"/>
      <c r="C617" s="90"/>
      <c r="D617" s="90"/>
      <c r="E617" s="62"/>
      <c r="F617" s="62"/>
      <c r="G617" s="62"/>
      <c r="H617" s="62"/>
    </row>
    <row r="618" spans="1:8" ht="17.399999999999999">
      <c r="A618" s="85"/>
      <c r="B618" s="85"/>
      <c r="C618" s="90"/>
      <c r="D618" s="90"/>
      <c r="E618" s="62"/>
      <c r="F618" s="62"/>
      <c r="G618" s="62"/>
      <c r="H618" s="62"/>
    </row>
    <row r="619" spans="1:8" ht="17.399999999999999">
      <c r="A619" s="85"/>
      <c r="B619" s="85"/>
      <c r="C619" s="90"/>
      <c r="D619" s="90"/>
      <c r="E619" s="62"/>
      <c r="F619" s="62"/>
      <c r="G619" s="62"/>
      <c r="H619" s="62"/>
    </row>
    <row r="620" spans="1:8" ht="17.399999999999999">
      <c r="A620" s="85"/>
      <c r="B620" s="85"/>
      <c r="C620" s="90"/>
      <c r="D620" s="90"/>
      <c r="E620" s="62"/>
      <c r="F620" s="62"/>
      <c r="G620" s="62"/>
      <c r="H620" s="62"/>
    </row>
    <row r="621" spans="1:8" ht="17.399999999999999">
      <c r="A621" s="85"/>
      <c r="B621" s="85"/>
      <c r="C621" s="90"/>
      <c r="D621" s="90"/>
      <c r="E621" s="62"/>
      <c r="F621" s="62"/>
      <c r="G621" s="62"/>
      <c r="H621" s="62"/>
    </row>
    <row r="622" spans="1:8" ht="17.399999999999999">
      <c r="A622" s="85"/>
      <c r="B622" s="85"/>
      <c r="C622" s="90"/>
      <c r="D622" s="90"/>
      <c r="E622" s="62"/>
      <c r="F622" s="62"/>
      <c r="G622" s="62"/>
      <c r="H622" s="62"/>
    </row>
    <row r="623" spans="1:8" ht="17.399999999999999">
      <c r="A623" s="85"/>
      <c r="B623" s="85"/>
      <c r="C623" s="90"/>
      <c r="D623" s="90"/>
      <c r="E623" s="62"/>
      <c r="F623" s="62"/>
      <c r="G623" s="62"/>
      <c r="H623" s="62"/>
    </row>
    <row r="624" spans="1:8" ht="17.399999999999999">
      <c r="A624" s="85"/>
      <c r="B624" s="85"/>
      <c r="C624" s="90"/>
      <c r="D624" s="90"/>
      <c r="E624" s="62"/>
      <c r="F624" s="62"/>
      <c r="G624" s="62"/>
      <c r="H624" s="62"/>
    </row>
    <row r="625" spans="1:8" ht="17.399999999999999">
      <c r="A625" s="85"/>
      <c r="B625" s="85"/>
      <c r="C625" s="90"/>
      <c r="D625" s="90"/>
      <c r="E625" s="62"/>
      <c r="F625" s="62"/>
      <c r="G625" s="62"/>
      <c r="H625" s="62"/>
    </row>
    <row r="626" spans="1:8" ht="17.399999999999999">
      <c r="A626" s="85"/>
      <c r="B626" s="85"/>
      <c r="C626" s="90"/>
      <c r="D626" s="90"/>
      <c r="E626" s="62"/>
      <c r="F626" s="62"/>
      <c r="G626" s="62"/>
      <c r="H626" s="62"/>
    </row>
    <row r="627" spans="1:8" ht="17.399999999999999">
      <c r="A627" s="85"/>
      <c r="B627" s="85"/>
      <c r="C627" s="90"/>
      <c r="D627" s="90"/>
      <c r="E627" s="62"/>
      <c r="F627" s="62"/>
      <c r="G627" s="62"/>
      <c r="H627" s="62"/>
    </row>
    <row r="628" spans="1:8" ht="17.399999999999999">
      <c r="A628" s="85"/>
      <c r="B628" s="85"/>
      <c r="C628" s="90"/>
      <c r="D628" s="90"/>
      <c r="E628" s="62"/>
      <c r="F628" s="62"/>
      <c r="G628" s="62"/>
      <c r="H628" s="62"/>
    </row>
    <row r="629" spans="1:8" ht="17.399999999999999">
      <c r="A629" s="85"/>
      <c r="B629" s="85"/>
      <c r="C629" s="90"/>
      <c r="D629" s="90"/>
      <c r="E629" s="62"/>
      <c r="F629" s="62"/>
      <c r="G629" s="62"/>
      <c r="H629" s="62"/>
    </row>
    <row r="630" spans="1:8" ht="17.399999999999999">
      <c r="A630" s="85"/>
      <c r="B630" s="85"/>
      <c r="C630" s="90"/>
      <c r="D630" s="90"/>
      <c r="E630" s="62"/>
      <c r="F630" s="62"/>
      <c r="G630" s="62"/>
      <c r="H630" s="62"/>
    </row>
    <row r="631" spans="1:8" ht="17.399999999999999">
      <c r="A631" s="85"/>
      <c r="B631" s="85"/>
      <c r="C631" s="90"/>
      <c r="D631" s="90"/>
      <c r="E631" s="62"/>
      <c r="F631" s="62"/>
      <c r="G631" s="62"/>
      <c r="H631" s="62"/>
    </row>
    <row r="632" spans="1:8" ht="17.399999999999999">
      <c r="A632" s="85"/>
      <c r="B632" s="85"/>
      <c r="C632" s="90"/>
      <c r="D632" s="90"/>
      <c r="E632" s="62"/>
      <c r="F632" s="62"/>
      <c r="G632" s="62"/>
      <c r="H632" s="62"/>
    </row>
    <row r="633" spans="1:8" ht="17.399999999999999">
      <c r="A633" s="85"/>
      <c r="B633" s="85"/>
      <c r="C633" s="90"/>
      <c r="D633" s="90"/>
      <c r="E633" s="62"/>
      <c r="F633" s="62"/>
      <c r="G633" s="62"/>
      <c r="H633" s="62"/>
    </row>
    <row r="634" spans="1:8" ht="17.399999999999999">
      <c r="A634" s="85"/>
      <c r="B634" s="85"/>
      <c r="C634" s="90"/>
      <c r="D634" s="90"/>
      <c r="E634" s="62"/>
      <c r="F634" s="62"/>
      <c r="G634" s="62"/>
      <c r="H634" s="62"/>
    </row>
    <row r="635" spans="1:8" ht="17.399999999999999">
      <c r="A635" s="85"/>
      <c r="B635" s="85"/>
      <c r="C635" s="90"/>
      <c r="D635" s="90"/>
      <c r="E635" s="62"/>
      <c r="F635" s="62"/>
      <c r="G635" s="62"/>
      <c r="H635" s="62"/>
    </row>
    <row r="636" spans="1:8" ht="17.399999999999999">
      <c r="A636" s="85"/>
      <c r="B636" s="85"/>
      <c r="C636" s="90"/>
      <c r="D636" s="90"/>
      <c r="E636" s="62"/>
      <c r="F636" s="62"/>
      <c r="G636" s="62"/>
      <c r="H636" s="62"/>
    </row>
    <row r="637" spans="1:8" ht="17.399999999999999">
      <c r="A637" s="85"/>
      <c r="B637" s="85"/>
      <c r="C637" s="90"/>
      <c r="D637" s="90"/>
      <c r="E637" s="62"/>
      <c r="F637" s="62"/>
      <c r="G637" s="62"/>
      <c r="H637" s="62"/>
    </row>
    <row r="638" spans="1:8" ht="17.399999999999999">
      <c r="A638" s="85"/>
      <c r="B638" s="85"/>
      <c r="C638" s="90"/>
      <c r="D638" s="90"/>
      <c r="E638" s="62"/>
      <c r="F638" s="62"/>
      <c r="G638" s="62"/>
      <c r="H638" s="62"/>
    </row>
    <row r="639" spans="1:8" ht="17.399999999999999">
      <c r="A639" s="85"/>
      <c r="B639" s="85"/>
      <c r="C639" s="90"/>
      <c r="D639" s="90"/>
      <c r="E639" s="62"/>
      <c r="F639" s="62"/>
      <c r="G639" s="62"/>
      <c r="H639" s="62"/>
    </row>
    <row r="640" spans="1:8" ht="17.399999999999999">
      <c r="A640" s="85"/>
      <c r="B640" s="85"/>
      <c r="C640" s="90"/>
      <c r="D640" s="90"/>
      <c r="E640" s="62"/>
      <c r="F640" s="62"/>
      <c r="G640" s="62"/>
      <c r="H640" s="62"/>
    </row>
    <row r="641" spans="1:8" ht="17.399999999999999">
      <c r="A641" s="85"/>
      <c r="B641" s="85"/>
      <c r="C641" s="90"/>
      <c r="D641" s="90"/>
      <c r="E641" s="62"/>
      <c r="F641" s="62"/>
      <c r="G641" s="62"/>
      <c r="H641" s="62"/>
    </row>
    <row r="642" spans="1:8" ht="17.399999999999999">
      <c r="A642" s="85"/>
      <c r="B642" s="85"/>
      <c r="C642" s="90"/>
      <c r="D642" s="90"/>
      <c r="E642" s="62"/>
      <c r="F642" s="62"/>
      <c r="G642" s="62"/>
      <c r="H642" s="62"/>
    </row>
    <row r="643" spans="1:8" ht="17.399999999999999">
      <c r="A643" s="85"/>
      <c r="B643" s="85"/>
      <c r="C643" s="90"/>
      <c r="D643" s="90"/>
      <c r="E643" s="62"/>
      <c r="F643" s="62"/>
      <c r="G643" s="62"/>
      <c r="H643" s="62"/>
    </row>
    <row r="644" spans="1:8" ht="17.399999999999999">
      <c r="A644" s="85"/>
      <c r="B644" s="85"/>
      <c r="C644" s="90"/>
      <c r="D644" s="90"/>
      <c r="E644" s="62"/>
      <c r="F644" s="62"/>
      <c r="G644" s="62"/>
      <c r="H644" s="62"/>
    </row>
    <row r="645" spans="1:8" ht="17.399999999999999">
      <c r="A645" s="85"/>
      <c r="B645" s="85"/>
      <c r="C645" s="90"/>
      <c r="D645" s="90"/>
      <c r="E645" s="62"/>
      <c r="F645" s="62"/>
      <c r="G645" s="62"/>
      <c r="H645" s="62"/>
    </row>
    <row r="646" spans="1:8" ht="17.399999999999999">
      <c r="A646" s="85"/>
      <c r="B646" s="85"/>
      <c r="C646" s="90"/>
      <c r="D646" s="90"/>
      <c r="E646" s="62"/>
      <c r="F646" s="62"/>
      <c r="G646" s="62"/>
      <c r="H646" s="62"/>
    </row>
    <row r="647" spans="1:8" ht="17.399999999999999">
      <c r="A647" s="85"/>
      <c r="B647" s="85"/>
      <c r="C647" s="90"/>
      <c r="D647" s="90"/>
      <c r="E647" s="62"/>
      <c r="F647" s="62"/>
      <c r="G647" s="62"/>
      <c r="H647" s="62"/>
    </row>
    <row r="648" spans="1:8" ht="17.399999999999999">
      <c r="A648" s="85"/>
      <c r="B648" s="85"/>
      <c r="C648" s="90"/>
      <c r="D648" s="90"/>
      <c r="E648" s="62"/>
      <c r="F648" s="62"/>
      <c r="G648" s="62"/>
      <c r="H648" s="62"/>
    </row>
    <row r="649" spans="1:8" ht="17.399999999999999">
      <c r="A649" s="85"/>
      <c r="B649" s="85"/>
      <c r="C649" s="90"/>
      <c r="D649" s="90"/>
      <c r="E649" s="62"/>
      <c r="F649" s="62"/>
      <c r="G649" s="62"/>
      <c r="H649" s="62"/>
    </row>
    <row r="650" spans="1:8" ht="17.399999999999999">
      <c r="A650" s="85"/>
      <c r="B650" s="85"/>
      <c r="C650" s="90"/>
      <c r="D650" s="90"/>
      <c r="E650" s="62"/>
      <c r="F650" s="62"/>
      <c r="G650" s="62"/>
      <c r="H650" s="62"/>
    </row>
    <row r="651" spans="1:8" ht="17.399999999999999">
      <c r="A651" s="85"/>
      <c r="B651" s="85"/>
      <c r="C651" s="90"/>
      <c r="D651" s="90"/>
      <c r="E651" s="62"/>
      <c r="F651" s="62"/>
      <c r="G651" s="62"/>
      <c r="H651" s="62"/>
    </row>
    <row r="652" spans="1:8" ht="17.399999999999999">
      <c r="A652" s="85"/>
      <c r="B652" s="85"/>
      <c r="C652" s="90"/>
      <c r="D652" s="90"/>
      <c r="E652" s="62"/>
      <c r="F652" s="62"/>
      <c r="G652" s="62"/>
      <c r="H652" s="62"/>
    </row>
    <row r="653" spans="1:8" ht="17.399999999999999">
      <c r="A653" s="85"/>
      <c r="B653" s="85"/>
      <c r="C653" s="90"/>
      <c r="D653" s="90"/>
      <c r="E653" s="62"/>
      <c r="F653" s="62"/>
      <c r="G653" s="62"/>
      <c r="H653" s="62"/>
    </row>
    <row r="654" spans="1:8" ht="17.399999999999999">
      <c r="A654" s="85"/>
      <c r="B654" s="85"/>
      <c r="C654" s="90"/>
      <c r="D654" s="90"/>
      <c r="E654" s="62"/>
      <c r="F654" s="62"/>
      <c r="G654" s="62"/>
      <c r="H654" s="62"/>
    </row>
    <row r="655" spans="1:8" ht="17.399999999999999">
      <c r="A655" s="85"/>
      <c r="B655" s="85"/>
      <c r="C655" s="90"/>
      <c r="D655" s="90"/>
      <c r="E655" s="62"/>
      <c r="F655" s="62"/>
      <c r="G655" s="62"/>
      <c r="H655" s="62"/>
    </row>
    <row r="656" spans="1:8" ht="17.399999999999999">
      <c r="A656" s="85"/>
      <c r="B656" s="85"/>
      <c r="C656" s="90"/>
      <c r="D656" s="90"/>
      <c r="E656" s="62"/>
      <c r="F656" s="62"/>
      <c r="G656" s="62"/>
      <c r="H656" s="62"/>
    </row>
    <row r="657" spans="1:8" ht="17.399999999999999">
      <c r="A657" s="85"/>
      <c r="B657" s="85"/>
      <c r="C657" s="90"/>
      <c r="D657" s="90"/>
      <c r="E657" s="62"/>
      <c r="F657" s="62"/>
      <c r="G657" s="62"/>
      <c r="H657" s="62"/>
    </row>
    <row r="658" spans="1:8" ht="17.399999999999999">
      <c r="A658" s="85"/>
      <c r="B658" s="85"/>
      <c r="C658" s="90"/>
      <c r="D658" s="90"/>
      <c r="E658" s="62"/>
      <c r="F658" s="62"/>
      <c r="G658" s="62"/>
      <c r="H658" s="62"/>
    </row>
    <row r="659" spans="1:8" ht="17.399999999999999">
      <c r="A659" s="85"/>
      <c r="B659" s="85"/>
      <c r="C659" s="90"/>
      <c r="D659" s="90"/>
      <c r="E659" s="62"/>
      <c r="F659" s="62"/>
      <c r="G659" s="62"/>
      <c r="H659" s="62"/>
    </row>
    <row r="660" spans="1:8" ht="17.399999999999999">
      <c r="A660" s="85"/>
      <c r="B660" s="85"/>
      <c r="C660" s="90"/>
      <c r="D660" s="90"/>
      <c r="E660" s="62"/>
      <c r="F660" s="62"/>
      <c r="G660" s="62"/>
      <c r="H660" s="62"/>
    </row>
    <row r="661" spans="1:8" ht="17.399999999999999">
      <c r="A661" s="85"/>
      <c r="B661" s="85"/>
      <c r="C661" s="90"/>
      <c r="D661" s="90"/>
      <c r="E661" s="62"/>
      <c r="F661" s="62"/>
      <c r="G661" s="62"/>
      <c r="H661" s="62"/>
    </row>
    <row r="662" spans="1:8" ht="17.399999999999999">
      <c r="A662" s="85"/>
      <c r="B662" s="85"/>
      <c r="C662" s="90"/>
      <c r="D662" s="90"/>
      <c r="E662" s="62"/>
      <c r="F662" s="62"/>
      <c r="G662" s="62"/>
      <c r="H662" s="62"/>
    </row>
    <row r="663" spans="1:8" ht="17.399999999999999">
      <c r="A663" s="85"/>
      <c r="B663" s="85"/>
      <c r="C663" s="90"/>
      <c r="D663" s="90"/>
      <c r="E663" s="62"/>
      <c r="F663" s="62"/>
      <c r="G663" s="62"/>
      <c r="H663" s="62"/>
    </row>
    <row r="664" spans="1:8" ht="17.399999999999999">
      <c r="A664" s="85"/>
      <c r="B664" s="85"/>
      <c r="C664" s="90"/>
      <c r="D664" s="90"/>
      <c r="E664" s="62"/>
      <c r="F664" s="62"/>
      <c r="G664" s="62"/>
      <c r="H664" s="62"/>
    </row>
    <row r="665" spans="1:8" ht="17.399999999999999">
      <c r="A665" s="85"/>
      <c r="B665" s="85"/>
      <c r="C665" s="90"/>
      <c r="D665" s="90"/>
      <c r="E665" s="62"/>
      <c r="F665" s="62"/>
      <c r="G665" s="62"/>
      <c r="H665" s="62"/>
    </row>
    <row r="666" spans="1:8" ht="17.399999999999999">
      <c r="A666" s="85"/>
      <c r="B666" s="85"/>
      <c r="C666" s="90"/>
      <c r="D666" s="90"/>
      <c r="E666" s="62"/>
      <c r="F666" s="62"/>
      <c r="G666" s="62"/>
      <c r="H666" s="62"/>
    </row>
    <row r="667" spans="1:8" ht="17.399999999999999">
      <c r="A667" s="85"/>
      <c r="B667" s="85"/>
      <c r="C667" s="90"/>
      <c r="D667" s="90"/>
      <c r="E667" s="62"/>
      <c r="F667" s="62"/>
      <c r="G667" s="62"/>
      <c r="H667" s="62"/>
    </row>
    <row r="668" spans="1:8" ht="17.399999999999999">
      <c r="A668" s="85"/>
      <c r="B668" s="85"/>
      <c r="C668" s="90"/>
      <c r="D668" s="90"/>
      <c r="E668" s="62"/>
      <c r="F668" s="62"/>
      <c r="G668" s="62"/>
      <c r="H668" s="62"/>
    </row>
    <row r="669" spans="1:8" ht="17.399999999999999">
      <c r="A669" s="85"/>
      <c r="B669" s="85"/>
      <c r="C669" s="90"/>
      <c r="D669" s="90"/>
      <c r="E669" s="62"/>
      <c r="F669" s="62"/>
      <c r="G669" s="62"/>
      <c r="H669" s="62"/>
    </row>
    <row r="670" spans="1:8" ht="17.399999999999999">
      <c r="A670" s="85"/>
      <c r="B670" s="85"/>
      <c r="C670" s="90"/>
      <c r="D670" s="90"/>
      <c r="E670" s="62"/>
      <c r="F670" s="62"/>
      <c r="G670" s="62"/>
      <c r="H670" s="62"/>
    </row>
    <row r="671" spans="1:8" ht="17.399999999999999">
      <c r="A671" s="85"/>
      <c r="B671" s="85"/>
      <c r="C671" s="90"/>
      <c r="D671" s="90"/>
      <c r="E671" s="62"/>
      <c r="F671" s="62"/>
      <c r="G671" s="62"/>
      <c r="H671" s="62"/>
    </row>
    <row r="672" spans="1:8" ht="17.399999999999999">
      <c r="A672" s="85"/>
      <c r="B672" s="85"/>
      <c r="C672" s="90"/>
      <c r="D672" s="90"/>
      <c r="E672" s="62"/>
      <c r="F672" s="62"/>
      <c r="G672" s="62"/>
      <c r="H672" s="62"/>
    </row>
    <row r="673" spans="1:8" ht="17.399999999999999">
      <c r="A673" s="85"/>
      <c r="B673" s="85"/>
      <c r="C673" s="90"/>
      <c r="D673" s="90"/>
      <c r="E673" s="62"/>
      <c r="F673" s="62"/>
      <c r="G673" s="62"/>
      <c r="H673" s="62"/>
    </row>
    <row r="674" spans="1:8" ht="17.399999999999999">
      <c r="A674" s="85"/>
      <c r="B674" s="85"/>
      <c r="C674" s="90"/>
      <c r="D674" s="90"/>
      <c r="E674" s="62"/>
      <c r="F674" s="62"/>
      <c r="G674" s="62"/>
      <c r="H674" s="62"/>
    </row>
    <row r="675" spans="1:8" ht="17.399999999999999">
      <c r="A675" s="85"/>
      <c r="B675" s="85"/>
      <c r="C675" s="90"/>
      <c r="D675" s="90"/>
      <c r="E675" s="62"/>
      <c r="F675" s="62"/>
      <c r="G675" s="62"/>
      <c r="H675" s="62"/>
    </row>
    <row r="676" spans="1:8" ht="17.399999999999999">
      <c r="A676" s="85"/>
      <c r="B676" s="85"/>
      <c r="C676" s="90"/>
      <c r="D676" s="90"/>
      <c r="E676" s="62"/>
      <c r="F676" s="62"/>
      <c r="G676" s="62"/>
      <c r="H676" s="62"/>
    </row>
    <row r="677" spans="1:8" ht="17.399999999999999">
      <c r="A677" s="85"/>
      <c r="B677" s="85"/>
      <c r="C677" s="90"/>
      <c r="D677" s="90"/>
      <c r="E677" s="62"/>
      <c r="F677" s="62"/>
      <c r="G677" s="62"/>
      <c r="H677" s="62"/>
    </row>
    <row r="678" spans="1:8" ht="17.399999999999999">
      <c r="A678" s="85"/>
      <c r="B678" s="85"/>
      <c r="C678" s="90"/>
      <c r="D678" s="90"/>
      <c r="E678" s="62"/>
      <c r="F678" s="62"/>
      <c r="G678" s="62"/>
      <c r="H678" s="62"/>
    </row>
    <row r="679" spans="1:8" ht="17.399999999999999">
      <c r="A679" s="85"/>
      <c r="B679" s="85"/>
      <c r="C679" s="90"/>
      <c r="D679" s="90"/>
      <c r="E679" s="62"/>
      <c r="F679" s="62"/>
      <c r="G679" s="62"/>
      <c r="H679" s="62"/>
    </row>
    <row r="680" spans="1:8" ht="17.399999999999999">
      <c r="A680" s="85"/>
      <c r="B680" s="85"/>
      <c r="C680" s="90"/>
      <c r="D680" s="90"/>
      <c r="E680" s="62"/>
      <c r="F680" s="62"/>
      <c r="G680" s="62"/>
      <c r="H680" s="62"/>
    </row>
    <row r="681" spans="1:8" ht="17.399999999999999">
      <c r="A681" s="85"/>
      <c r="B681" s="85"/>
      <c r="C681" s="90"/>
      <c r="D681" s="90"/>
      <c r="E681" s="62"/>
      <c r="F681" s="62"/>
      <c r="G681" s="62"/>
      <c r="H681" s="62"/>
    </row>
    <row r="682" spans="1:8" ht="17.399999999999999">
      <c r="A682" s="85"/>
      <c r="B682" s="85"/>
      <c r="C682" s="90"/>
      <c r="D682" s="90"/>
      <c r="E682" s="62"/>
      <c r="F682" s="62"/>
      <c r="G682" s="62"/>
      <c r="H682" s="62"/>
    </row>
    <row r="683" spans="1:8" ht="17.399999999999999">
      <c r="A683" s="85"/>
      <c r="B683" s="85"/>
      <c r="C683" s="90"/>
      <c r="D683" s="90"/>
      <c r="E683" s="62"/>
      <c r="F683" s="62"/>
      <c r="G683" s="62"/>
      <c r="H683" s="62"/>
    </row>
    <row r="684" spans="1:8" ht="17.399999999999999">
      <c r="A684" s="85"/>
      <c r="B684" s="85"/>
      <c r="C684" s="90"/>
      <c r="D684" s="90"/>
      <c r="E684" s="62"/>
      <c r="F684" s="62"/>
      <c r="G684" s="62"/>
      <c r="H684" s="62"/>
    </row>
    <row r="685" spans="1:8" ht="17.399999999999999">
      <c r="A685" s="85"/>
      <c r="B685" s="85"/>
      <c r="C685" s="90"/>
      <c r="D685" s="90"/>
      <c r="E685" s="62"/>
      <c r="F685" s="62"/>
      <c r="G685" s="62"/>
      <c r="H685" s="62"/>
    </row>
    <row r="686" spans="1:8" ht="17.399999999999999">
      <c r="A686" s="85"/>
      <c r="B686" s="85"/>
      <c r="C686" s="90"/>
      <c r="D686" s="90"/>
      <c r="E686" s="62"/>
      <c r="F686" s="62"/>
      <c r="G686" s="62"/>
      <c r="H686" s="62"/>
    </row>
    <row r="687" spans="1:8" ht="17.399999999999999">
      <c r="A687" s="85"/>
      <c r="B687" s="85"/>
      <c r="C687" s="90"/>
      <c r="D687" s="90"/>
      <c r="E687" s="62"/>
      <c r="F687" s="62"/>
      <c r="G687" s="62"/>
      <c r="H687" s="62"/>
    </row>
    <row r="688" spans="1:8" ht="17.399999999999999">
      <c r="A688" s="85"/>
      <c r="B688" s="85"/>
      <c r="C688" s="90"/>
      <c r="D688" s="90"/>
      <c r="E688" s="62"/>
      <c r="F688" s="62"/>
      <c r="G688" s="62"/>
      <c r="H688" s="62"/>
    </row>
    <row r="689" spans="1:8" ht="17.399999999999999">
      <c r="A689" s="85"/>
      <c r="B689" s="85"/>
      <c r="C689" s="90"/>
      <c r="D689" s="90"/>
      <c r="E689" s="62"/>
      <c r="F689" s="62"/>
      <c r="G689" s="62"/>
      <c r="H689" s="62"/>
    </row>
    <row r="690" spans="1:8" ht="17.399999999999999">
      <c r="A690" s="85"/>
      <c r="B690" s="85"/>
      <c r="C690" s="90"/>
      <c r="D690" s="90"/>
      <c r="E690" s="62"/>
      <c r="F690" s="62"/>
      <c r="G690" s="62"/>
      <c r="H690" s="62"/>
    </row>
    <row r="691" spans="1:8" ht="17.399999999999999">
      <c r="A691" s="85"/>
      <c r="B691" s="85"/>
      <c r="C691" s="90"/>
      <c r="D691" s="90"/>
      <c r="E691" s="62"/>
      <c r="F691" s="62"/>
      <c r="G691" s="62"/>
      <c r="H691" s="62"/>
    </row>
    <row r="692" spans="1:8" ht="17.399999999999999">
      <c r="A692" s="85"/>
      <c r="B692" s="85"/>
      <c r="C692" s="90"/>
      <c r="D692" s="90"/>
      <c r="E692" s="62"/>
      <c r="F692" s="62"/>
      <c r="G692" s="62"/>
      <c r="H692" s="62"/>
    </row>
    <row r="693" spans="1:8" ht="17.399999999999999">
      <c r="A693" s="85"/>
      <c r="B693" s="85"/>
      <c r="C693" s="90"/>
      <c r="D693" s="90"/>
      <c r="E693" s="62"/>
      <c r="F693" s="62"/>
      <c r="G693" s="62"/>
      <c r="H693" s="62"/>
    </row>
    <row r="694" spans="1:8" ht="17.399999999999999">
      <c r="A694" s="85"/>
      <c r="B694" s="85"/>
      <c r="C694" s="90"/>
      <c r="D694" s="90"/>
      <c r="E694" s="62"/>
      <c r="F694" s="62"/>
      <c r="G694" s="62"/>
      <c r="H694" s="62"/>
    </row>
    <row r="695" spans="1:8" ht="17.399999999999999">
      <c r="A695" s="85"/>
      <c r="B695" s="85"/>
      <c r="C695" s="90"/>
      <c r="D695" s="90"/>
      <c r="E695" s="62"/>
      <c r="F695" s="62"/>
      <c r="G695" s="62"/>
      <c r="H695" s="62"/>
    </row>
    <row r="696" spans="1:8" ht="17.399999999999999">
      <c r="A696" s="85"/>
      <c r="B696" s="85"/>
      <c r="C696" s="90"/>
      <c r="D696" s="90"/>
      <c r="E696" s="62"/>
      <c r="F696" s="62"/>
      <c r="G696" s="62"/>
      <c r="H696" s="62"/>
    </row>
    <row r="697" spans="1:8" ht="17.399999999999999">
      <c r="A697" s="85"/>
      <c r="B697" s="85"/>
      <c r="C697" s="90"/>
      <c r="D697" s="90"/>
      <c r="E697" s="62"/>
      <c r="F697" s="62"/>
      <c r="G697" s="62"/>
      <c r="H697" s="62"/>
    </row>
    <row r="698" spans="1:8" ht="17.399999999999999">
      <c r="A698" s="85"/>
      <c r="B698" s="85"/>
      <c r="C698" s="90"/>
      <c r="D698" s="90"/>
      <c r="E698" s="62"/>
      <c r="F698" s="62"/>
      <c r="G698" s="62"/>
      <c r="H698" s="62"/>
    </row>
    <row r="699" spans="1:8" ht="17.399999999999999">
      <c r="A699" s="85"/>
      <c r="B699" s="85"/>
      <c r="C699" s="90"/>
      <c r="D699" s="90"/>
      <c r="E699" s="62"/>
      <c r="F699" s="62"/>
      <c r="G699" s="62"/>
      <c r="H699" s="62"/>
    </row>
    <row r="700" spans="1:8" ht="17.399999999999999">
      <c r="A700" s="85"/>
      <c r="B700" s="85"/>
      <c r="C700" s="90"/>
      <c r="D700" s="90"/>
      <c r="E700" s="62"/>
      <c r="F700" s="62"/>
      <c r="G700" s="62"/>
      <c r="H700" s="62"/>
    </row>
    <row r="701" spans="1:8" ht="17.399999999999999">
      <c r="A701" s="85"/>
      <c r="B701" s="85"/>
      <c r="C701" s="90"/>
      <c r="D701" s="90"/>
      <c r="E701" s="62"/>
      <c r="F701" s="62"/>
      <c r="G701" s="62"/>
      <c r="H701" s="62"/>
    </row>
    <row r="702" spans="1:8" ht="17.399999999999999">
      <c r="A702" s="85"/>
      <c r="B702" s="85"/>
      <c r="C702" s="90"/>
      <c r="D702" s="90"/>
      <c r="E702" s="62"/>
      <c r="F702" s="62"/>
      <c r="G702" s="62"/>
      <c r="H702" s="62"/>
    </row>
    <row r="703" spans="1:8" ht="17.399999999999999">
      <c r="A703" s="85"/>
      <c r="B703" s="85"/>
      <c r="C703" s="90"/>
      <c r="D703" s="90"/>
      <c r="E703" s="62"/>
      <c r="F703" s="62"/>
      <c r="G703" s="62"/>
      <c r="H703" s="62"/>
    </row>
    <row r="704" spans="1:8" ht="17.399999999999999">
      <c r="A704" s="85"/>
      <c r="B704" s="85"/>
      <c r="C704" s="90"/>
      <c r="D704" s="90"/>
      <c r="E704" s="62"/>
      <c r="F704" s="62"/>
      <c r="G704" s="62"/>
      <c r="H704" s="62"/>
    </row>
    <row r="705" spans="1:8" ht="17.399999999999999">
      <c r="A705" s="85"/>
      <c r="B705" s="85"/>
      <c r="C705" s="90"/>
      <c r="D705" s="90"/>
      <c r="E705" s="62"/>
      <c r="F705" s="62"/>
      <c r="G705" s="62"/>
      <c r="H705" s="62"/>
    </row>
    <row r="706" spans="1:8" ht="17.399999999999999">
      <c r="A706" s="85"/>
      <c r="B706" s="85"/>
      <c r="C706" s="90"/>
      <c r="D706" s="90"/>
      <c r="E706" s="62"/>
      <c r="F706" s="62"/>
      <c r="G706" s="62"/>
      <c r="H706" s="62"/>
    </row>
    <row r="707" spans="1:8" ht="17.399999999999999">
      <c r="A707" s="85"/>
      <c r="B707" s="85"/>
      <c r="C707" s="90"/>
      <c r="D707" s="90"/>
      <c r="E707" s="62"/>
      <c r="F707" s="62"/>
      <c r="G707" s="62"/>
      <c r="H707" s="62"/>
    </row>
    <row r="708" spans="1:8" ht="17.399999999999999">
      <c r="A708" s="85"/>
      <c r="B708" s="85"/>
      <c r="C708" s="90"/>
      <c r="D708" s="90"/>
      <c r="E708" s="62"/>
      <c r="F708" s="62"/>
      <c r="G708" s="62"/>
      <c r="H708" s="62"/>
    </row>
    <row r="709" spans="1:8" ht="17.399999999999999">
      <c r="A709" s="85"/>
      <c r="B709" s="85"/>
      <c r="C709" s="90"/>
      <c r="D709" s="90"/>
      <c r="E709" s="62"/>
      <c r="F709" s="62"/>
      <c r="G709" s="62"/>
      <c r="H709" s="62"/>
    </row>
    <row r="710" spans="1:8" ht="17.399999999999999">
      <c r="A710" s="85"/>
      <c r="B710" s="85"/>
      <c r="C710" s="90"/>
      <c r="D710" s="90"/>
      <c r="E710" s="62"/>
      <c r="F710" s="62"/>
      <c r="G710" s="62"/>
      <c r="H710" s="62"/>
    </row>
    <row r="711" spans="1:8" ht="17.399999999999999">
      <c r="A711" s="85"/>
      <c r="B711" s="85"/>
      <c r="C711" s="90"/>
      <c r="D711" s="90"/>
      <c r="E711" s="62"/>
      <c r="F711" s="62"/>
      <c r="G711" s="62"/>
      <c r="H711" s="62"/>
    </row>
    <row r="712" spans="1:8" ht="17.399999999999999">
      <c r="A712" s="85"/>
      <c r="B712" s="85"/>
      <c r="C712" s="90"/>
      <c r="D712" s="90"/>
      <c r="E712" s="62"/>
      <c r="F712" s="62"/>
      <c r="G712" s="62"/>
      <c r="H712" s="62"/>
    </row>
    <row r="713" spans="1:8" ht="17.399999999999999">
      <c r="A713" s="85"/>
      <c r="B713" s="85"/>
      <c r="C713" s="90"/>
      <c r="D713" s="90"/>
      <c r="E713" s="62"/>
      <c r="F713" s="62"/>
      <c r="G713" s="62"/>
      <c r="H713" s="62"/>
    </row>
    <row r="714" spans="1:8" ht="17.399999999999999">
      <c r="A714" s="85"/>
      <c r="B714" s="85"/>
      <c r="C714" s="90"/>
      <c r="D714" s="90"/>
      <c r="E714" s="62"/>
      <c r="F714" s="62"/>
      <c r="G714" s="62"/>
      <c r="H714" s="62"/>
    </row>
    <row r="715" spans="1:8" ht="17.399999999999999">
      <c r="A715" s="85"/>
      <c r="B715" s="85"/>
      <c r="C715" s="90"/>
      <c r="D715" s="90"/>
      <c r="E715" s="62"/>
      <c r="F715" s="62"/>
      <c r="G715" s="62"/>
      <c r="H715" s="62"/>
    </row>
    <row r="716" spans="1:8" ht="17.399999999999999">
      <c r="A716" s="85"/>
      <c r="B716" s="85"/>
      <c r="C716" s="90"/>
      <c r="D716" s="90"/>
      <c r="E716" s="62"/>
      <c r="F716" s="62"/>
      <c r="G716" s="62"/>
      <c r="H716" s="62"/>
    </row>
    <row r="717" spans="1:8" ht="17.399999999999999">
      <c r="A717" s="85"/>
      <c r="B717" s="85"/>
      <c r="C717" s="90"/>
      <c r="D717" s="90"/>
      <c r="E717" s="62"/>
      <c r="F717" s="62"/>
      <c r="G717" s="62"/>
      <c r="H717" s="62"/>
    </row>
    <row r="718" spans="1:8" ht="17.399999999999999">
      <c r="A718" s="85"/>
      <c r="B718" s="85"/>
      <c r="C718" s="90"/>
      <c r="D718" s="90"/>
      <c r="E718" s="62"/>
      <c r="F718" s="62"/>
      <c r="G718" s="62"/>
      <c r="H718" s="62"/>
    </row>
    <row r="719" spans="1:8" ht="17.399999999999999">
      <c r="A719" s="85"/>
      <c r="B719" s="85"/>
      <c r="C719" s="90"/>
      <c r="D719" s="90"/>
      <c r="E719" s="62"/>
      <c r="F719" s="62"/>
      <c r="G719" s="62"/>
      <c r="H719" s="62"/>
    </row>
    <row r="720" spans="1:8" ht="17.399999999999999">
      <c r="A720" s="85"/>
      <c r="B720" s="85"/>
      <c r="C720" s="90"/>
      <c r="D720" s="90"/>
      <c r="E720" s="62"/>
      <c r="F720" s="62"/>
      <c r="G720" s="62"/>
      <c r="H720" s="62"/>
    </row>
    <row r="721" spans="1:8" ht="17.399999999999999">
      <c r="A721" s="85"/>
      <c r="B721" s="85"/>
      <c r="C721" s="90"/>
      <c r="D721" s="90"/>
      <c r="E721" s="62"/>
      <c r="F721" s="62"/>
      <c r="G721" s="62"/>
      <c r="H721" s="62"/>
    </row>
    <row r="722" spans="1:8" ht="17.399999999999999">
      <c r="A722" s="85"/>
      <c r="B722" s="85"/>
      <c r="C722" s="90"/>
      <c r="D722" s="90"/>
      <c r="E722" s="62"/>
      <c r="F722" s="62"/>
      <c r="G722" s="62"/>
      <c r="H722" s="62"/>
    </row>
    <row r="723" spans="1:8" ht="17.399999999999999">
      <c r="A723" s="85"/>
      <c r="B723" s="85"/>
      <c r="C723" s="90"/>
      <c r="D723" s="90"/>
      <c r="E723" s="62"/>
      <c r="F723" s="62"/>
      <c r="G723" s="62"/>
      <c r="H723" s="62"/>
    </row>
    <row r="724" spans="1:8" ht="17.399999999999999">
      <c r="A724" s="85"/>
      <c r="B724" s="85"/>
      <c r="C724" s="90"/>
      <c r="D724" s="90"/>
      <c r="E724" s="62"/>
      <c r="F724" s="62"/>
      <c r="G724" s="62"/>
      <c r="H724" s="62"/>
    </row>
    <row r="725" spans="1:8" ht="17.399999999999999">
      <c r="A725" s="85"/>
      <c r="B725" s="85"/>
      <c r="C725" s="90"/>
      <c r="D725" s="90"/>
      <c r="E725" s="62"/>
      <c r="F725" s="62"/>
      <c r="G725" s="62"/>
      <c r="H725" s="62"/>
    </row>
    <row r="726" spans="1:8" ht="17.399999999999999">
      <c r="A726" s="85"/>
      <c r="B726" s="85"/>
      <c r="C726" s="90"/>
      <c r="D726" s="90"/>
      <c r="E726" s="62"/>
      <c r="F726" s="62"/>
      <c r="G726" s="62"/>
      <c r="H726" s="62"/>
    </row>
    <row r="727" spans="1:8" ht="17.399999999999999">
      <c r="A727" s="85"/>
      <c r="B727" s="85"/>
      <c r="C727" s="90"/>
      <c r="D727" s="90"/>
      <c r="E727" s="62"/>
      <c r="F727" s="62"/>
      <c r="G727" s="62"/>
      <c r="H727" s="62"/>
    </row>
    <row r="728" spans="1:8" ht="17.399999999999999">
      <c r="A728" s="85"/>
      <c r="B728" s="85"/>
      <c r="C728" s="90"/>
      <c r="D728" s="90"/>
      <c r="E728" s="62"/>
      <c r="F728" s="62"/>
      <c r="G728" s="62"/>
      <c r="H728" s="62"/>
    </row>
    <row r="729" spans="1:8" ht="17.399999999999999">
      <c r="A729" s="85"/>
      <c r="B729" s="85"/>
      <c r="C729" s="90"/>
      <c r="D729" s="90"/>
      <c r="E729" s="62"/>
      <c r="F729" s="62"/>
      <c r="G729" s="62"/>
      <c r="H729" s="62"/>
    </row>
    <row r="730" spans="1:8" ht="17.399999999999999">
      <c r="A730" s="85"/>
      <c r="B730" s="85"/>
      <c r="C730" s="90"/>
      <c r="D730" s="90"/>
      <c r="E730" s="62"/>
      <c r="F730" s="62"/>
      <c r="G730" s="62"/>
      <c r="H730" s="62"/>
    </row>
    <row r="731" spans="1:8" ht="17.399999999999999">
      <c r="A731" s="85"/>
      <c r="B731" s="85"/>
      <c r="C731" s="90"/>
      <c r="D731" s="90"/>
      <c r="E731" s="62"/>
      <c r="F731" s="62"/>
      <c r="G731" s="62"/>
      <c r="H731" s="62"/>
    </row>
    <row r="732" spans="1:8" ht="17.399999999999999">
      <c r="A732" s="85"/>
      <c r="B732" s="85"/>
      <c r="C732" s="90"/>
      <c r="D732" s="90"/>
      <c r="E732" s="62"/>
      <c r="F732" s="62"/>
      <c r="G732" s="62"/>
      <c r="H732" s="62"/>
    </row>
    <row r="733" spans="1:8" ht="17.399999999999999">
      <c r="A733" s="85"/>
      <c r="B733" s="85"/>
      <c r="C733" s="90"/>
      <c r="D733" s="90"/>
      <c r="E733" s="62"/>
      <c r="F733" s="62"/>
      <c r="G733" s="62"/>
      <c r="H733" s="62"/>
    </row>
    <row r="734" spans="1:8" ht="17.399999999999999">
      <c r="A734" s="85"/>
      <c r="B734" s="85"/>
      <c r="C734" s="90"/>
      <c r="D734" s="90"/>
      <c r="E734" s="62"/>
      <c r="F734" s="62"/>
      <c r="G734" s="62"/>
      <c r="H734" s="62"/>
    </row>
    <row r="735" spans="1:8" ht="17.399999999999999">
      <c r="A735" s="85"/>
      <c r="B735" s="85"/>
      <c r="C735" s="90"/>
      <c r="D735" s="90"/>
      <c r="E735" s="62"/>
      <c r="F735" s="62"/>
      <c r="G735" s="62"/>
      <c r="H735" s="62"/>
    </row>
    <row r="736" spans="1:8" ht="17.399999999999999">
      <c r="A736" s="85"/>
      <c r="B736" s="85"/>
      <c r="C736" s="90"/>
      <c r="D736" s="90"/>
      <c r="E736" s="62"/>
      <c r="F736" s="62"/>
      <c r="G736" s="62"/>
      <c r="H736" s="62"/>
    </row>
    <row r="737" spans="1:8" ht="17.399999999999999">
      <c r="A737" s="85"/>
      <c r="B737" s="85"/>
      <c r="C737" s="90"/>
      <c r="D737" s="90"/>
      <c r="E737" s="62"/>
      <c r="F737" s="62"/>
      <c r="G737" s="62"/>
      <c r="H737" s="62"/>
    </row>
    <row r="738" spans="1:8" ht="17.399999999999999">
      <c r="A738" s="85"/>
      <c r="B738" s="85"/>
      <c r="C738" s="90"/>
      <c r="D738" s="90"/>
      <c r="E738" s="62"/>
      <c r="F738" s="62"/>
      <c r="G738" s="62"/>
      <c r="H738" s="62"/>
    </row>
    <row r="739" spans="1:8" ht="17.399999999999999">
      <c r="A739" s="85"/>
      <c r="B739" s="85"/>
      <c r="C739" s="90"/>
      <c r="D739" s="90"/>
      <c r="E739" s="62"/>
      <c r="F739" s="62"/>
      <c r="G739" s="62"/>
      <c r="H739" s="62"/>
    </row>
    <row r="740" spans="1:8" ht="17.399999999999999">
      <c r="A740" s="85"/>
      <c r="B740" s="85"/>
      <c r="C740" s="90"/>
      <c r="D740" s="90"/>
      <c r="E740" s="62"/>
      <c r="F740" s="62"/>
      <c r="G740" s="62"/>
      <c r="H740" s="62"/>
    </row>
    <row r="741" spans="1:8" ht="17.399999999999999">
      <c r="A741" s="85"/>
      <c r="B741" s="85"/>
      <c r="C741" s="90"/>
      <c r="D741" s="90"/>
      <c r="E741" s="62"/>
      <c r="F741" s="62"/>
      <c r="G741" s="62"/>
      <c r="H741" s="62"/>
    </row>
    <row r="742" spans="1:8" ht="17.399999999999999">
      <c r="A742" s="85"/>
      <c r="B742" s="85"/>
      <c r="C742" s="90"/>
      <c r="D742" s="90"/>
      <c r="E742" s="62"/>
      <c r="F742" s="62"/>
      <c r="G742" s="62"/>
      <c r="H742" s="62"/>
    </row>
    <row r="743" spans="1:8" ht="17.399999999999999">
      <c r="A743" s="85"/>
      <c r="B743" s="85"/>
      <c r="C743" s="90"/>
      <c r="D743" s="90"/>
      <c r="E743" s="62"/>
      <c r="F743" s="62"/>
      <c r="G743" s="62"/>
      <c r="H743" s="62"/>
    </row>
    <row r="744" spans="1:8" ht="17.399999999999999">
      <c r="A744" s="85"/>
      <c r="B744" s="85"/>
      <c r="C744" s="90"/>
      <c r="D744" s="90"/>
      <c r="E744" s="62"/>
      <c r="F744" s="62"/>
      <c r="G744" s="62"/>
      <c r="H744" s="62"/>
    </row>
    <row r="745" spans="1:8" ht="17.399999999999999">
      <c r="A745" s="85"/>
      <c r="B745" s="85"/>
      <c r="C745" s="90"/>
      <c r="D745" s="90"/>
      <c r="E745" s="62"/>
      <c r="F745" s="62"/>
      <c r="G745" s="62"/>
      <c r="H745" s="62"/>
    </row>
    <row r="746" spans="1:8" ht="17.399999999999999">
      <c r="A746" s="85"/>
      <c r="B746" s="85"/>
      <c r="C746" s="90"/>
      <c r="D746" s="90"/>
      <c r="E746" s="62"/>
      <c r="F746" s="62"/>
      <c r="G746" s="62"/>
      <c r="H746" s="62"/>
    </row>
    <row r="747" spans="1:8" ht="17.399999999999999">
      <c r="A747" s="85"/>
      <c r="B747" s="85"/>
      <c r="C747" s="90"/>
      <c r="D747" s="90"/>
      <c r="E747" s="62"/>
      <c r="F747" s="62"/>
      <c r="G747" s="62"/>
      <c r="H747" s="62"/>
    </row>
    <row r="748" spans="1:8" ht="17.399999999999999">
      <c r="A748" s="85"/>
      <c r="B748" s="85"/>
      <c r="C748" s="90"/>
      <c r="D748" s="90"/>
      <c r="E748" s="62"/>
      <c r="F748" s="62"/>
      <c r="G748" s="62"/>
      <c r="H748" s="62"/>
    </row>
    <row r="749" spans="1:8" ht="17.399999999999999">
      <c r="A749" s="85"/>
      <c r="B749" s="85"/>
      <c r="C749" s="90"/>
      <c r="D749" s="90"/>
      <c r="E749" s="62"/>
      <c r="F749" s="62"/>
      <c r="G749" s="62"/>
      <c r="H749" s="62"/>
    </row>
    <row r="750" spans="1:8" ht="17.399999999999999">
      <c r="A750" s="85"/>
      <c r="B750" s="85"/>
      <c r="C750" s="90"/>
      <c r="D750" s="90"/>
      <c r="E750" s="62"/>
      <c r="F750" s="62"/>
      <c r="G750" s="62"/>
      <c r="H750" s="62"/>
    </row>
    <row r="751" spans="1:8" ht="17.399999999999999">
      <c r="A751" s="85"/>
      <c r="B751" s="85"/>
      <c r="C751" s="90"/>
      <c r="D751" s="90"/>
      <c r="E751" s="62"/>
      <c r="F751" s="62"/>
      <c r="G751" s="62"/>
      <c r="H751" s="62"/>
    </row>
    <row r="752" spans="1:8" ht="17.399999999999999">
      <c r="A752" s="85"/>
      <c r="B752" s="85"/>
      <c r="C752" s="90"/>
      <c r="D752" s="90"/>
      <c r="E752" s="62"/>
      <c r="F752" s="62"/>
      <c r="G752" s="62"/>
      <c r="H752" s="62"/>
    </row>
    <row r="753" spans="1:8" ht="17.399999999999999">
      <c r="A753" s="85"/>
      <c r="B753" s="85"/>
      <c r="C753" s="90"/>
      <c r="D753" s="90"/>
      <c r="E753" s="62"/>
      <c r="F753" s="62"/>
      <c r="G753" s="62"/>
      <c r="H753" s="62"/>
    </row>
    <row r="754" spans="1:8" ht="17.399999999999999">
      <c r="A754" s="85"/>
      <c r="B754" s="85"/>
      <c r="C754" s="90"/>
      <c r="D754" s="90"/>
      <c r="E754" s="62"/>
      <c r="F754" s="62"/>
      <c r="G754" s="62"/>
      <c r="H754" s="62"/>
    </row>
    <row r="755" spans="1:8" ht="17.399999999999999">
      <c r="A755" s="85"/>
      <c r="B755" s="85"/>
      <c r="C755" s="90"/>
      <c r="D755" s="90"/>
      <c r="E755" s="62"/>
      <c r="F755" s="62"/>
      <c r="G755" s="62"/>
      <c r="H755" s="62"/>
    </row>
    <row r="756" spans="1:8" ht="17.399999999999999">
      <c r="A756" s="85"/>
      <c r="B756" s="85"/>
      <c r="C756" s="90"/>
      <c r="D756" s="90"/>
      <c r="E756" s="62"/>
      <c r="F756" s="62"/>
      <c r="G756" s="62"/>
      <c r="H756" s="62"/>
    </row>
    <row r="757" spans="1:8" ht="17.399999999999999">
      <c r="A757" s="85"/>
      <c r="B757" s="85"/>
      <c r="C757" s="90"/>
      <c r="D757" s="90"/>
      <c r="E757" s="62"/>
      <c r="F757" s="62"/>
      <c r="G757" s="62"/>
      <c r="H757" s="62"/>
    </row>
    <row r="758" spans="1:8" ht="17.399999999999999">
      <c r="A758" s="85"/>
      <c r="B758" s="85"/>
      <c r="C758" s="90"/>
      <c r="D758" s="90"/>
      <c r="E758" s="62"/>
      <c r="F758" s="62"/>
      <c r="G758" s="62"/>
      <c r="H758" s="62"/>
    </row>
    <row r="759" spans="1:8" ht="17.399999999999999">
      <c r="A759" s="85"/>
      <c r="B759" s="85"/>
      <c r="C759" s="90"/>
      <c r="D759" s="90"/>
      <c r="E759" s="62"/>
      <c r="F759" s="62"/>
      <c r="G759" s="62"/>
      <c r="H759" s="62"/>
    </row>
    <row r="760" spans="1:8" ht="17.399999999999999">
      <c r="A760" s="85"/>
      <c r="B760" s="85"/>
      <c r="C760" s="90"/>
      <c r="D760" s="90"/>
      <c r="E760" s="62"/>
      <c r="F760" s="62"/>
      <c r="G760" s="62"/>
      <c r="H760" s="62"/>
    </row>
    <row r="761" spans="1:8" ht="17.399999999999999">
      <c r="A761" s="85"/>
      <c r="B761" s="85"/>
      <c r="C761" s="90"/>
      <c r="D761" s="90"/>
      <c r="E761" s="62"/>
      <c r="F761" s="62"/>
      <c r="G761" s="62"/>
      <c r="H761" s="62"/>
    </row>
    <row r="762" spans="1:8" ht="17.399999999999999">
      <c r="A762" s="85"/>
      <c r="B762" s="85"/>
      <c r="C762" s="90"/>
      <c r="D762" s="90"/>
      <c r="E762" s="62"/>
      <c r="F762" s="62"/>
      <c r="G762" s="62"/>
      <c r="H762" s="62"/>
    </row>
    <row r="763" spans="1:8" ht="17.399999999999999">
      <c r="A763" s="85"/>
      <c r="B763" s="85"/>
      <c r="C763" s="90"/>
      <c r="D763" s="90"/>
      <c r="E763" s="62"/>
      <c r="F763" s="62"/>
      <c r="G763" s="62"/>
      <c r="H763" s="62"/>
    </row>
    <row r="764" spans="1:8" ht="17.399999999999999">
      <c r="A764" s="85"/>
      <c r="B764" s="85"/>
      <c r="C764" s="90"/>
      <c r="D764" s="90"/>
      <c r="E764" s="62"/>
      <c r="F764" s="62"/>
      <c r="G764" s="62"/>
      <c r="H764" s="62"/>
    </row>
    <row r="765" spans="1:8" ht="17.399999999999999">
      <c r="A765" s="85"/>
      <c r="B765" s="85"/>
      <c r="C765" s="90"/>
      <c r="D765" s="90"/>
      <c r="E765" s="62"/>
      <c r="F765" s="62"/>
      <c r="G765" s="62"/>
      <c r="H765" s="62"/>
    </row>
    <row r="766" spans="1:8" ht="17.399999999999999">
      <c r="A766" s="85"/>
      <c r="B766" s="85"/>
      <c r="C766" s="90"/>
      <c r="D766" s="90"/>
      <c r="E766" s="62"/>
      <c r="F766" s="62"/>
      <c r="G766" s="62"/>
      <c r="H766" s="62"/>
    </row>
    <row r="767" spans="1:8" ht="17.399999999999999">
      <c r="A767" s="85"/>
      <c r="B767" s="85"/>
      <c r="C767" s="90"/>
      <c r="D767" s="90"/>
      <c r="E767" s="62"/>
      <c r="F767" s="62"/>
      <c r="G767" s="62"/>
      <c r="H767" s="62"/>
    </row>
    <row r="768" spans="1:8" ht="17.399999999999999">
      <c r="A768" s="85"/>
      <c r="B768" s="85"/>
      <c r="C768" s="90"/>
      <c r="D768" s="90"/>
      <c r="E768" s="62"/>
      <c r="F768" s="62"/>
      <c r="G768" s="62"/>
      <c r="H768" s="62"/>
    </row>
    <row r="769" spans="1:8" ht="17.399999999999999">
      <c r="A769" s="85"/>
      <c r="B769" s="85"/>
      <c r="C769" s="90"/>
      <c r="D769" s="90"/>
      <c r="E769" s="62"/>
      <c r="F769" s="62"/>
      <c r="G769" s="62"/>
      <c r="H769" s="62"/>
    </row>
    <row r="770" spans="1:8" ht="17.399999999999999">
      <c r="A770" s="85"/>
      <c r="B770" s="85"/>
      <c r="C770" s="90"/>
      <c r="D770" s="90"/>
      <c r="E770" s="62"/>
      <c r="F770" s="62"/>
      <c r="G770" s="62"/>
      <c r="H770" s="62"/>
    </row>
    <row r="771" spans="1:8" ht="17.399999999999999">
      <c r="A771" s="85"/>
      <c r="B771" s="85"/>
      <c r="C771" s="90"/>
      <c r="D771" s="90"/>
      <c r="E771" s="62"/>
      <c r="F771" s="62"/>
      <c r="G771" s="62"/>
      <c r="H771" s="62"/>
    </row>
    <row r="772" spans="1:8" ht="17.399999999999999">
      <c r="A772" s="85"/>
      <c r="B772" s="85"/>
      <c r="C772" s="90"/>
      <c r="D772" s="90"/>
      <c r="E772" s="62"/>
      <c r="F772" s="62"/>
      <c r="G772" s="62"/>
      <c r="H772" s="62"/>
    </row>
    <row r="773" spans="1:8" ht="17.399999999999999">
      <c r="A773" s="85"/>
      <c r="B773" s="85"/>
      <c r="C773" s="90"/>
      <c r="D773" s="90"/>
      <c r="E773" s="62"/>
      <c r="F773" s="62"/>
      <c r="G773" s="62"/>
      <c r="H773" s="62"/>
    </row>
    <row r="774" spans="1:8" ht="17.399999999999999">
      <c r="A774" s="85"/>
      <c r="B774" s="85"/>
      <c r="C774" s="90"/>
      <c r="D774" s="90"/>
      <c r="E774" s="62"/>
      <c r="F774" s="62"/>
      <c r="G774" s="62"/>
      <c r="H774" s="62"/>
    </row>
    <row r="775" spans="1:8" ht="17.399999999999999">
      <c r="A775" s="85"/>
      <c r="B775" s="85"/>
      <c r="C775" s="90"/>
      <c r="D775" s="90"/>
      <c r="E775" s="62"/>
      <c r="F775" s="62"/>
      <c r="G775" s="62"/>
      <c r="H775" s="62"/>
    </row>
    <row r="776" spans="1:8" ht="17.399999999999999">
      <c r="A776" s="85"/>
      <c r="B776" s="85"/>
      <c r="C776" s="90"/>
      <c r="D776" s="90"/>
      <c r="E776" s="62"/>
      <c r="F776" s="62"/>
      <c r="G776" s="62"/>
      <c r="H776" s="62"/>
    </row>
    <row r="777" spans="1:8" ht="17.399999999999999">
      <c r="A777" s="85"/>
      <c r="B777" s="85"/>
      <c r="C777" s="90"/>
      <c r="D777" s="90"/>
      <c r="E777" s="62"/>
      <c r="F777" s="62"/>
      <c r="G777" s="62"/>
      <c r="H777" s="62"/>
    </row>
    <row r="778" spans="1:8" ht="17.399999999999999">
      <c r="A778" s="85"/>
      <c r="B778" s="85"/>
      <c r="C778" s="90"/>
      <c r="D778" s="90"/>
      <c r="E778" s="62"/>
      <c r="F778" s="62"/>
      <c r="G778" s="62"/>
      <c r="H778" s="62"/>
    </row>
    <row r="779" spans="1:8" ht="17.399999999999999">
      <c r="A779" s="85"/>
      <c r="B779" s="85"/>
      <c r="C779" s="90"/>
      <c r="D779" s="90"/>
      <c r="E779" s="62"/>
      <c r="F779" s="62"/>
      <c r="G779" s="62"/>
      <c r="H779" s="62"/>
    </row>
    <row r="780" spans="1:8" ht="17.399999999999999">
      <c r="A780" s="85"/>
      <c r="B780" s="85"/>
      <c r="C780" s="90"/>
      <c r="D780" s="90"/>
      <c r="E780" s="62"/>
      <c r="F780" s="62"/>
      <c r="G780" s="62"/>
      <c r="H780" s="62"/>
    </row>
    <row r="781" spans="1:8" ht="17.399999999999999">
      <c r="A781" s="85"/>
      <c r="B781" s="85"/>
      <c r="C781" s="90"/>
      <c r="D781" s="90"/>
      <c r="E781" s="62"/>
      <c r="F781" s="62"/>
      <c r="G781" s="62"/>
      <c r="H781" s="62"/>
    </row>
    <row r="782" spans="1:8" ht="17.399999999999999">
      <c r="A782" s="85"/>
      <c r="B782" s="85"/>
      <c r="C782" s="90"/>
      <c r="D782" s="90"/>
      <c r="E782" s="62"/>
      <c r="F782" s="62"/>
      <c r="G782" s="62"/>
      <c r="H782" s="62"/>
    </row>
    <row r="783" spans="1:8" ht="17.399999999999999">
      <c r="A783" s="85"/>
      <c r="B783" s="85"/>
      <c r="C783" s="90"/>
      <c r="D783" s="90"/>
      <c r="E783" s="62"/>
      <c r="F783" s="62"/>
      <c r="G783" s="62"/>
      <c r="H783" s="62"/>
    </row>
    <row r="784" spans="1:8" ht="17.399999999999999">
      <c r="A784" s="85"/>
      <c r="B784" s="85"/>
      <c r="C784" s="90"/>
      <c r="D784" s="90"/>
      <c r="E784" s="62"/>
      <c r="F784" s="62"/>
      <c r="G784" s="62"/>
      <c r="H784" s="62"/>
    </row>
    <row r="785" spans="1:8" ht="17.399999999999999">
      <c r="A785" s="85"/>
      <c r="B785" s="85"/>
      <c r="C785" s="90"/>
      <c r="D785" s="90"/>
      <c r="E785" s="62"/>
      <c r="F785" s="62"/>
      <c r="G785" s="62"/>
      <c r="H785" s="62"/>
    </row>
    <row r="786" spans="1:8" ht="17.399999999999999">
      <c r="A786" s="85"/>
      <c r="B786" s="85"/>
      <c r="C786" s="90"/>
      <c r="D786" s="90"/>
      <c r="E786" s="62"/>
      <c r="F786" s="62"/>
      <c r="G786" s="62"/>
      <c r="H786" s="62"/>
    </row>
    <row r="787" spans="1:8" ht="17.399999999999999">
      <c r="A787" s="85"/>
      <c r="B787" s="85"/>
      <c r="C787" s="90"/>
      <c r="D787" s="90"/>
      <c r="E787" s="62"/>
      <c r="F787" s="62"/>
      <c r="G787" s="62"/>
      <c r="H787" s="62"/>
    </row>
    <row r="788" spans="1:8" ht="17.399999999999999">
      <c r="A788" s="85"/>
      <c r="B788" s="85"/>
      <c r="C788" s="90"/>
      <c r="D788" s="90"/>
      <c r="E788" s="62"/>
      <c r="F788" s="62"/>
      <c r="G788" s="62"/>
      <c r="H788" s="62"/>
    </row>
    <row r="789" spans="1:8" ht="17.399999999999999">
      <c r="A789" s="85"/>
      <c r="B789" s="85"/>
      <c r="C789" s="90"/>
      <c r="D789" s="90"/>
      <c r="E789" s="62"/>
      <c r="F789" s="62"/>
      <c r="G789" s="62"/>
      <c r="H789" s="62"/>
    </row>
    <row r="790" spans="1:8" ht="17.399999999999999">
      <c r="A790" s="85"/>
      <c r="B790" s="85"/>
      <c r="C790" s="90"/>
      <c r="D790" s="90"/>
      <c r="E790" s="62"/>
      <c r="F790" s="62"/>
      <c r="G790" s="62"/>
      <c r="H790" s="62"/>
    </row>
    <row r="791" spans="1:8" ht="17.399999999999999">
      <c r="A791" s="85"/>
      <c r="B791" s="85"/>
      <c r="C791" s="90"/>
      <c r="D791" s="90"/>
      <c r="E791" s="62"/>
      <c r="F791" s="62"/>
      <c r="G791" s="62"/>
      <c r="H791" s="62"/>
    </row>
    <row r="792" spans="1:8" ht="17.399999999999999">
      <c r="A792" s="85"/>
      <c r="B792" s="85"/>
      <c r="C792" s="90"/>
      <c r="D792" s="90"/>
      <c r="E792" s="62"/>
      <c r="F792" s="62"/>
      <c r="G792" s="62"/>
      <c r="H792" s="62"/>
    </row>
    <row r="793" spans="1:8" ht="17.399999999999999">
      <c r="A793" s="85"/>
      <c r="B793" s="85"/>
      <c r="C793" s="90"/>
      <c r="D793" s="90"/>
      <c r="E793" s="62"/>
      <c r="F793" s="62"/>
      <c r="G793" s="62"/>
      <c r="H793" s="62"/>
    </row>
    <row r="794" spans="1:8" ht="17.399999999999999">
      <c r="A794" s="85"/>
      <c r="B794" s="85"/>
      <c r="C794" s="90"/>
      <c r="D794" s="90"/>
      <c r="E794" s="62"/>
      <c r="F794" s="62"/>
      <c r="G794" s="62"/>
      <c r="H794" s="62"/>
    </row>
    <row r="795" spans="1:8" ht="17.399999999999999">
      <c r="A795" s="85"/>
      <c r="B795" s="85"/>
      <c r="C795" s="90"/>
      <c r="D795" s="90"/>
      <c r="E795" s="62"/>
      <c r="F795" s="62"/>
      <c r="G795" s="62"/>
      <c r="H795" s="62"/>
    </row>
    <row r="796" spans="1:8" ht="17.399999999999999">
      <c r="A796" s="85"/>
      <c r="B796" s="85"/>
      <c r="C796" s="90"/>
      <c r="D796" s="90"/>
      <c r="E796" s="62"/>
      <c r="F796" s="62"/>
      <c r="G796" s="62"/>
      <c r="H796" s="62"/>
    </row>
    <row r="797" spans="1:8" ht="17.399999999999999">
      <c r="A797" s="85"/>
      <c r="B797" s="85"/>
      <c r="C797" s="90"/>
      <c r="D797" s="90"/>
      <c r="E797" s="62"/>
      <c r="F797" s="62"/>
      <c r="G797" s="62"/>
      <c r="H797" s="62"/>
    </row>
    <row r="798" spans="1:8" ht="17.399999999999999">
      <c r="A798" s="85"/>
      <c r="B798" s="85"/>
      <c r="C798" s="90"/>
      <c r="D798" s="90"/>
      <c r="E798" s="62"/>
      <c r="F798" s="62"/>
      <c r="G798" s="62"/>
      <c r="H798" s="62"/>
    </row>
    <row r="799" spans="1:8" ht="17.399999999999999">
      <c r="A799" s="85"/>
      <c r="B799" s="85"/>
      <c r="C799" s="90"/>
      <c r="D799" s="90"/>
      <c r="E799" s="62"/>
      <c r="F799" s="62"/>
      <c r="G799" s="62"/>
      <c r="H799" s="62"/>
    </row>
    <row r="800" spans="1:8" ht="17.399999999999999">
      <c r="A800" s="85"/>
      <c r="B800" s="85"/>
      <c r="C800" s="90"/>
      <c r="D800" s="90"/>
      <c r="E800" s="62"/>
      <c r="F800" s="62"/>
      <c r="G800" s="62"/>
      <c r="H800" s="62"/>
    </row>
    <row r="801" spans="1:8" ht="17.399999999999999">
      <c r="A801" s="85"/>
      <c r="B801" s="85"/>
      <c r="C801" s="90"/>
      <c r="D801" s="90"/>
      <c r="E801" s="62"/>
      <c r="F801" s="62"/>
      <c r="G801" s="62"/>
      <c r="H801" s="62"/>
    </row>
    <row r="802" spans="1:8" ht="17.399999999999999">
      <c r="A802" s="85"/>
      <c r="B802" s="85"/>
      <c r="C802" s="90"/>
      <c r="D802" s="90"/>
      <c r="E802" s="62"/>
      <c r="F802" s="62"/>
      <c r="G802" s="62"/>
      <c r="H802" s="62"/>
    </row>
    <row r="803" spans="1:8" ht="17.399999999999999">
      <c r="A803" s="85"/>
      <c r="B803" s="85"/>
      <c r="C803" s="90"/>
      <c r="D803" s="90"/>
      <c r="E803" s="62"/>
      <c r="F803" s="62"/>
      <c r="G803" s="62"/>
      <c r="H803" s="62"/>
    </row>
    <row r="804" spans="1:8" ht="17.399999999999999">
      <c r="A804" s="85"/>
      <c r="B804" s="85"/>
      <c r="C804" s="90"/>
      <c r="D804" s="90"/>
      <c r="E804" s="62"/>
      <c r="F804" s="62"/>
      <c r="G804" s="62"/>
      <c r="H804" s="62"/>
    </row>
    <row r="805" spans="1:8" ht="17.399999999999999">
      <c r="A805" s="85"/>
      <c r="B805" s="85"/>
      <c r="C805" s="90"/>
      <c r="D805" s="90"/>
      <c r="E805" s="62"/>
      <c r="F805" s="62"/>
      <c r="G805" s="62"/>
      <c r="H805" s="62"/>
    </row>
    <row r="806" spans="1:8" ht="17.399999999999999">
      <c r="A806" s="85"/>
      <c r="B806" s="85"/>
      <c r="C806" s="90"/>
      <c r="D806" s="90"/>
      <c r="E806" s="62"/>
      <c r="F806" s="62"/>
      <c r="G806" s="62"/>
      <c r="H806" s="62"/>
    </row>
    <row r="807" spans="1:8" ht="17.399999999999999">
      <c r="A807" s="85"/>
      <c r="B807" s="85"/>
      <c r="C807" s="90"/>
      <c r="D807" s="90"/>
      <c r="E807" s="62"/>
      <c r="F807" s="62"/>
      <c r="G807" s="62"/>
      <c r="H807" s="62"/>
    </row>
    <row r="808" spans="1:8" ht="17.399999999999999">
      <c r="A808" s="85"/>
      <c r="B808" s="85"/>
      <c r="C808" s="90"/>
      <c r="D808" s="90"/>
      <c r="E808" s="62"/>
      <c r="F808" s="62"/>
      <c r="G808" s="62"/>
      <c r="H808" s="62"/>
    </row>
    <row r="809" spans="1:8" ht="17.399999999999999">
      <c r="A809" s="85"/>
      <c r="B809" s="85"/>
      <c r="C809" s="90"/>
      <c r="D809" s="90"/>
      <c r="E809" s="62"/>
      <c r="F809" s="62"/>
      <c r="G809" s="62"/>
      <c r="H809" s="62"/>
    </row>
    <row r="810" spans="1:8" ht="17.399999999999999">
      <c r="A810" s="85"/>
      <c r="B810" s="85"/>
      <c r="C810" s="90"/>
      <c r="D810" s="90"/>
      <c r="E810" s="62"/>
      <c r="F810" s="62"/>
      <c r="G810" s="62"/>
      <c r="H810" s="62"/>
    </row>
    <row r="811" spans="1:8" ht="17.399999999999999">
      <c r="A811" s="85"/>
      <c r="B811" s="85"/>
      <c r="C811" s="90"/>
      <c r="D811" s="90"/>
      <c r="E811" s="62"/>
      <c r="F811" s="62"/>
      <c r="G811" s="62"/>
      <c r="H811" s="62"/>
    </row>
    <row r="812" spans="1:8" ht="17.399999999999999">
      <c r="A812" s="85"/>
      <c r="B812" s="85"/>
      <c r="C812" s="90"/>
      <c r="D812" s="90"/>
      <c r="E812" s="62"/>
      <c r="F812" s="62"/>
      <c r="G812" s="62"/>
      <c r="H812" s="62"/>
    </row>
    <row r="813" spans="1:8" ht="17.399999999999999">
      <c r="A813" s="85"/>
      <c r="B813" s="85"/>
      <c r="C813" s="90"/>
      <c r="D813" s="90"/>
      <c r="E813" s="62"/>
      <c r="F813" s="62"/>
      <c r="G813" s="62"/>
      <c r="H813" s="62"/>
    </row>
    <row r="814" spans="1:8" ht="17.399999999999999">
      <c r="A814" s="85"/>
      <c r="B814" s="85"/>
      <c r="C814" s="90"/>
      <c r="D814" s="90"/>
      <c r="E814" s="62"/>
      <c r="F814" s="62"/>
      <c r="G814" s="62"/>
      <c r="H814" s="62"/>
    </row>
    <row r="815" spans="1:8" ht="17.399999999999999">
      <c r="A815" s="85"/>
      <c r="B815" s="85"/>
      <c r="C815" s="90"/>
      <c r="D815" s="90"/>
      <c r="E815" s="62"/>
      <c r="F815" s="62"/>
      <c r="G815" s="62"/>
      <c r="H815" s="62"/>
    </row>
    <row r="816" spans="1:8" ht="17.399999999999999">
      <c r="A816" s="85"/>
      <c r="B816" s="85"/>
      <c r="C816" s="90"/>
      <c r="D816" s="90"/>
      <c r="E816" s="62"/>
      <c r="F816" s="62"/>
      <c r="G816" s="62"/>
      <c r="H816" s="62"/>
    </row>
    <row r="817" spans="1:8" ht="17.399999999999999">
      <c r="A817" s="85"/>
      <c r="B817" s="85"/>
      <c r="C817" s="90"/>
      <c r="D817" s="90"/>
      <c r="E817" s="62"/>
      <c r="F817" s="62"/>
      <c r="G817" s="62"/>
      <c r="H817" s="62"/>
    </row>
    <row r="818" spans="1:8" ht="17.399999999999999">
      <c r="A818" s="85"/>
      <c r="B818" s="85"/>
      <c r="C818" s="90"/>
      <c r="D818" s="90"/>
      <c r="E818" s="62"/>
      <c r="F818" s="62"/>
      <c r="G818" s="62"/>
      <c r="H818" s="62"/>
    </row>
    <row r="819" spans="1:8" ht="17.399999999999999">
      <c r="A819" s="85"/>
      <c r="B819" s="85"/>
      <c r="C819" s="90"/>
      <c r="D819" s="90"/>
      <c r="E819" s="62"/>
      <c r="F819" s="62"/>
      <c r="G819" s="62"/>
      <c r="H819" s="62"/>
    </row>
    <row r="820" spans="1:8" ht="17.399999999999999">
      <c r="A820" s="85"/>
      <c r="B820" s="85"/>
      <c r="C820" s="90"/>
      <c r="D820" s="90"/>
      <c r="E820" s="62"/>
      <c r="F820" s="62"/>
      <c r="G820" s="62"/>
      <c r="H820" s="62"/>
    </row>
    <row r="821" spans="1:8" ht="17.399999999999999">
      <c r="A821" s="85"/>
      <c r="B821" s="85"/>
      <c r="C821" s="90"/>
      <c r="D821" s="90"/>
      <c r="E821" s="62"/>
      <c r="F821" s="62"/>
      <c r="G821" s="62"/>
      <c r="H821" s="62"/>
    </row>
    <row r="822" spans="1:8" ht="17.399999999999999">
      <c r="A822" s="85"/>
      <c r="B822" s="85"/>
      <c r="C822" s="90"/>
      <c r="D822" s="90"/>
      <c r="E822" s="62"/>
      <c r="F822" s="62"/>
      <c r="G822" s="62"/>
      <c r="H822" s="62"/>
    </row>
    <row r="823" spans="1:8" ht="17.399999999999999">
      <c r="A823" s="85"/>
      <c r="B823" s="85"/>
      <c r="C823" s="90"/>
      <c r="D823" s="90"/>
      <c r="E823" s="62"/>
      <c r="F823" s="62"/>
      <c r="G823" s="62"/>
      <c r="H823" s="62"/>
    </row>
    <row r="824" spans="1:8" ht="17.399999999999999">
      <c r="A824" s="85"/>
      <c r="B824" s="85"/>
      <c r="C824" s="90"/>
      <c r="D824" s="90"/>
      <c r="E824" s="62"/>
      <c r="F824" s="62"/>
      <c r="G824" s="62"/>
      <c r="H824" s="62"/>
    </row>
    <row r="825" spans="1:8" ht="17.399999999999999">
      <c r="A825" s="85"/>
      <c r="B825" s="85"/>
      <c r="C825" s="90"/>
      <c r="D825" s="90"/>
      <c r="E825" s="62"/>
      <c r="F825" s="62"/>
      <c r="G825" s="62"/>
      <c r="H825" s="62"/>
    </row>
    <row r="826" spans="1:8" ht="17.399999999999999">
      <c r="A826" s="85"/>
      <c r="B826" s="85"/>
      <c r="C826" s="90"/>
      <c r="D826" s="90"/>
      <c r="E826" s="62"/>
      <c r="F826" s="62"/>
      <c r="G826" s="62"/>
      <c r="H826" s="62"/>
    </row>
    <row r="827" spans="1:8" ht="17.399999999999999">
      <c r="A827" s="85"/>
      <c r="B827" s="85"/>
      <c r="C827" s="90"/>
      <c r="D827" s="90"/>
      <c r="E827" s="62"/>
      <c r="F827" s="62"/>
      <c r="G827" s="62"/>
      <c r="H827" s="62"/>
    </row>
    <row r="828" spans="1:8" ht="17.399999999999999">
      <c r="A828" s="85"/>
      <c r="B828" s="85"/>
      <c r="C828" s="90"/>
      <c r="D828" s="90"/>
      <c r="E828" s="62"/>
      <c r="F828" s="62"/>
      <c r="G828" s="62"/>
      <c r="H828" s="62"/>
    </row>
    <row r="829" spans="1:8" ht="17.399999999999999">
      <c r="A829" s="85"/>
      <c r="B829" s="85"/>
      <c r="C829" s="90"/>
      <c r="D829" s="90"/>
      <c r="E829" s="62"/>
      <c r="F829" s="62"/>
      <c r="G829" s="62"/>
      <c r="H829" s="62"/>
    </row>
    <row r="830" spans="1:8" ht="17.399999999999999">
      <c r="A830" s="85"/>
      <c r="B830" s="85"/>
      <c r="C830" s="90"/>
      <c r="D830" s="90"/>
      <c r="E830" s="62"/>
      <c r="F830" s="62"/>
      <c r="G830" s="62"/>
      <c r="H830" s="62"/>
    </row>
    <row r="831" spans="1:8" ht="17.399999999999999">
      <c r="A831" s="85"/>
      <c r="B831" s="85"/>
      <c r="C831" s="90"/>
      <c r="D831" s="90"/>
      <c r="E831" s="62"/>
      <c r="F831" s="62"/>
      <c r="G831" s="62"/>
      <c r="H831" s="62"/>
    </row>
    <row r="832" spans="1:8" ht="17.399999999999999">
      <c r="A832" s="85"/>
      <c r="B832" s="85"/>
      <c r="C832" s="90"/>
      <c r="D832" s="90"/>
      <c r="E832" s="62"/>
      <c r="F832" s="62"/>
      <c r="G832" s="62"/>
      <c r="H832" s="62"/>
    </row>
    <row r="833" spans="1:8" ht="17.399999999999999">
      <c r="A833" s="85"/>
      <c r="B833" s="85"/>
      <c r="C833" s="90"/>
      <c r="D833" s="90"/>
      <c r="E833" s="62"/>
      <c r="F833" s="62"/>
      <c r="G833" s="62"/>
      <c r="H833" s="62"/>
    </row>
    <row r="834" spans="1:8" ht="17.399999999999999">
      <c r="A834" s="85"/>
      <c r="B834" s="85"/>
      <c r="C834" s="90"/>
      <c r="D834" s="90"/>
      <c r="E834" s="62"/>
      <c r="F834" s="62"/>
      <c r="G834" s="62"/>
      <c r="H834" s="62"/>
    </row>
    <row r="835" spans="1:8" ht="17.399999999999999">
      <c r="A835" s="85"/>
      <c r="B835" s="85"/>
      <c r="C835" s="90"/>
      <c r="D835" s="90"/>
      <c r="E835" s="62"/>
      <c r="F835" s="62"/>
      <c r="G835" s="62"/>
      <c r="H835" s="62"/>
    </row>
    <row r="836" spans="1:8" ht="17.399999999999999">
      <c r="A836" s="85"/>
      <c r="B836" s="85"/>
      <c r="C836" s="90"/>
      <c r="D836" s="90"/>
      <c r="E836" s="62"/>
      <c r="F836" s="62"/>
      <c r="G836" s="62"/>
      <c r="H836" s="62"/>
    </row>
    <row r="837" spans="1:8" ht="17.399999999999999">
      <c r="A837" s="85"/>
      <c r="B837" s="85"/>
      <c r="C837" s="90"/>
      <c r="D837" s="90"/>
      <c r="E837" s="62"/>
      <c r="F837" s="62"/>
      <c r="G837" s="62"/>
      <c r="H837" s="62"/>
    </row>
    <row r="838" spans="1:8" ht="17.399999999999999">
      <c r="A838" s="85"/>
      <c r="B838" s="85"/>
      <c r="C838" s="90"/>
      <c r="D838" s="90"/>
      <c r="E838" s="62"/>
      <c r="F838" s="62"/>
      <c r="G838" s="62"/>
      <c r="H838" s="62"/>
    </row>
    <row r="839" spans="1:8" ht="17.399999999999999">
      <c r="A839" s="85"/>
      <c r="B839" s="85"/>
      <c r="C839" s="90"/>
      <c r="D839" s="90"/>
      <c r="E839" s="62"/>
      <c r="F839" s="62"/>
      <c r="G839" s="62"/>
      <c r="H839" s="62"/>
    </row>
    <row r="840" spans="1:8" ht="17.399999999999999">
      <c r="A840" s="85"/>
      <c r="B840" s="85"/>
      <c r="C840" s="90"/>
      <c r="D840" s="90"/>
      <c r="E840" s="62"/>
      <c r="F840" s="62"/>
      <c r="G840" s="62"/>
      <c r="H840" s="62"/>
    </row>
    <row r="841" spans="1:8" ht="17.399999999999999">
      <c r="A841" s="85"/>
      <c r="B841" s="85"/>
      <c r="C841" s="90"/>
      <c r="D841" s="90"/>
      <c r="E841" s="62"/>
      <c r="F841" s="62"/>
      <c r="G841" s="62"/>
      <c r="H841" s="62"/>
    </row>
    <row r="842" spans="1:8" ht="17.399999999999999">
      <c r="A842" s="85"/>
      <c r="B842" s="85"/>
      <c r="C842" s="90"/>
      <c r="D842" s="90"/>
      <c r="E842" s="62"/>
      <c r="F842" s="62"/>
      <c r="G842" s="62"/>
      <c r="H842" s="62"/>
    </row>
    <row r="843" spans="1:8" ht="17.399999999999999">
      <c r="A843" s="85"/>
      <c r="B843" s="85"/>
      <c r="C843" s="90"/>
      <c r="D843" s="90"/>
      <c r="E843" s="62"/>
      <c r="F843" s="62"/>
      <c r="G843" s="62"/>
      <c r="H843" s="62"/>
    </row>
    <row r="844" spans="1:8" ht="17.399999999999999">
      <c r="A844" s="85"/>
      <c r="B844" s="85"/>
      <c r="C844" s="90"/>
      <c r="D844" s="90"/>
      <c r="E844" s="62"/>
      <c r="F844" s="62"/>
      <c r="G844" s="62"/>
      <c r="H844" s="62"/>
    </row>
    <row r="845" spans="1:8" ht="17.399999999999999">
      <c r="A845" s="85"/>
      <c r="B845" s="85"/>
      <c r="C845" s="90"/>
      <c r="D845" s="90"/>
      <c r="E845" s="62"/>
      <c r="F845" s="62"/>
      <c r="G845" s="62"/>
      <c r="H845" s="62"/>
    </row>
    <row r="846" spans="1:8" ht="17.399999999999999">
      <c r="A846" s="85"/>
      <c r="B846" s="85"/>
      <c r="C846" s="90"/>
      <c r="D846" s="90"/>
      <c r="E846" s="62"/>
      <c r="F846" s="62"/>
      <c r="G846" s="62"/>
      <c r="H846" s="62"/>
    </row>
    <row r="847" spans="1:8" ht="17.399999999999999">
      <c r="A847" s="85"/>
      <c r="B847" s="85"/>
      <c r="C847" s="90"/>
      <c r="D847" s="90"/>
      <c r="E847" s="62"/>
      <c r="F847" s="62"/>
      <c r="G847" s="62"/>
      <c r="H847" s="62"/>
    </row>
    <row r="848" spans="1:8" ht="17.399999999999999">
      <c r="A848" s="85"/>
      <c r="B848" s="85"/>
      <c r="C848" s="90"/>
      <c r="D848" s="90"/>
      <c r="E848" s="62"/>
      <c r="F848" s="62"/>
      <c r="G848" s="62"/>
      <c r="H848" s="62"/>
    </row>
    <row r="849" spans="1:8" ht="17.399999999999999">
      <c r="A849" s="85"/>
      <c r="B849" s="85"/>
      <c r="C849" s="90"/>
      <c r="D849" s="90"/>
      <c r="E849" s="62"/>
      <c r="F849" s="62"/>
      <c r="G849" s="62"/>
      <c r="H849" s="62"/>
    </row>
    <row r="850" spans="1:8" ht="17.399999999999999">
      <c r="A850" s="85"/>
      <c r="B850" s="85"/>
      <c r="C850" s="90"/>
      <c r="D850" s="90"/>
      <c r="E850" s="62"/>
      <c r="F850" s="62"/>
      <c r="G850" s="62"/>
      <c r="H850" s="62"/>
    </row>
    <row r="851" spans="1:8" ht="17.399999999999999">
      <c r="A851" s="85"/>
      <c r="B851" s="85"/>
      <c r="C851" s="90"/>
      <c r="D851" s="90"/>
      <c r="E851" s="62"/>
      <c r="F851" s="62"/>
      <c r="G851" s="62"/>
      <c r="H851" s="62"/>
    </row>
    <row r="852" spans="1:8" ht="17.399999999999999">
      <c r="A852" s="85"/>
      <c r="B852" s="85"/>
      <c r="C852" s="90"/>
      <c r="D852" s="90"/>
      <c r="E852" s="62"/>
      <c r="F852" s="62"/>
      <c r="G852" s="62"/>
      <c r="H852" s="62"/>
    </row>
    <row r="853" spans="1:8" ht="17.399999999999999">
      <c r="A853" s="85"/>
      <c r="B853" s="85"/>
      <c r="C853" s="90"/>
      <c r="D853" s="90"/>
      <c r="E853" s="62"/>
      <c r="F853" s="62"/>
      <c r="G853" s="62"/>
      <c r="H853" s="62"/>
    </row>
    <row r="854" spans="1:8" ht="17.399999999999999">
      <c r="A854" s="85"/>
      <c r="B854" s="85"/>
      <c r="C854" s="90"/>
      <c r="D854" s="90"/>
      <c r="E854" s="62"/>
      <c r="F854" s="62"/>
      <c r="G854" s="62"/>
      <c r="H854" s="62"/>
    </row>
    <row r="855" spans="1:8" ht="17.399999999999999">
      <c r="A855" s="85"/>
      <c r="B855" s="85"/>
      <c r="C855" s="90"/>
      <c r="D855" s="90"/>
      <c r="E855" s="62"/>
      <c r="F855" s="62"/>
      <c r="G855" s="62"/>
      <c r="H855" s="62"/>
    </row>
    <row r="856" spans="1:8" ht="17.399999999999999">
      <c r="A856" s="85"/>
      <c r="B856" s="85"/>
      <c r="C856" s="90"/>
      <c r="D856" s="90"/>
      <c r="E856" s="62"/>
      <c r="F856" s="62"/>
      <c r="G856" s="62"/>
      <c r="H856" s="62"/>
    </row>
    <row r="857" spans="1:8" ht="17.399999999999999">
      <c r="A857" s="85"/>
      <c r="B857" s="85"/>
      <c r="C857" s="90"/>
      <c r="D857" s="90"/>
      <c r="E857" s="62"/>
      <c r="F857" s="62"/>
      <c r="G857" s="62"/>
      <c r="H857" s="62"/>
    </row>
    <row r="858" spans="1:8" ht="17.399999999999999">
      <c r="A858" s="85"/>
      <c r="B858" s="85"/>
      <c r="C858" s="90"/>
      <c r="D858" s="90"/>
      <c r="E858" s="62"/>
      <c r="F858" s="62"/>
      <c r="G858" s="62"/>
      <c r="H858" s="62"/>
    </row>
    <row r="859" spans="1:8" ht="17.399999999999999">
      <c r="A859" s="85"/>
      <c r="B859" s="85"/>
      <c r="C859" s="90"/>
      <c r="D859" s="90"/>
      <c r="E859" s="62"/>
      <c r="F859" s="62"/>
      <c r="G859" s="62"/>
      <c r="H859" s="62"/>
    </row>
    <row r="860" spans="1:8" ht="17.399999999999999">
      <c r="A860" s="85"/>
      <c r="B860" s="85"/>
      <c r="C860" s="90"/>
      <c r="D860" s="90"/>
      <c r="E860" s="62"/>
      <c r="F860" s="62"/>
      <c r="G860" s="62"/>
      <c r="H860" s="62"/>
    </row>
    <row r="861" spans="1:8" ht="17.399999999999999">
      <c r="A861" s="85"/>
      <c r="B861" s="85"/>
      <c r="C861" s="90"/>
      <c r="D861" s="90"/>
      <c r="E861" s="62"/>
      <c r="F861" s="62"/>
      <c r="G861" s="62"/>
      <c r="H861" s="62"/>
    </row>
    <row r="862" spans="1:8" ht="17.399999999999999">
      <c r="A862" s="85"/>
      <c r="B862" s="85"/>
      <c r="C862" s="90"/>
      <c r="D862" s="90"/>
      <c r="E862" s="62"/>
      <c r="F862" s="62"/>
      <c r="G862" s="62"/>
      <c r="H862" s="62"/>
    </row>
    <row r="863" spans="1:8" ht="17.399999999999999">
      <c r="A863" s="85"/>
      <c r="B863" s="85"/>
      <c r="C863" s="90"/>
      <c r="D863" s="90"/>
      <c r="E863" s="62"/>
      <c r="F863" s="62"/>
      <c r="G863" s="62"/>
      <c r="H863" s="62"/>
    </row>
    <row r="864" spans="1:8" ht="17.399999999999999">
      <c r="A864" s="85"/>
      <c r="B864" s="85"/>
      <c r="C864" s="90"/>
      <c r="D864" s="90"/>
      <c r="E864" s="62"/>
      <c r="F864" s="62"/>
      <c r="G864" s="62"/>
      <c r="H864" s="62"/>
    </row>
    <row r="865" spans="1:8" ht="17.399999999999999">
      <c r="A865" s="85"/>
      <c r="B865" s="85"/>
      <c r="C865" s="90"/>
      <c r="D865" s="90"/>
      <c r="E865" s="62"/>
      <c r="F865" s="62"/>
      <c r="G865" s="62"/>
      <c r="H865" s="62"/>
    </row>
    <row r="866" spans="1:8" ht="17.399999999999999">
      <c r="A866" s="85"/>
      <c r="B866" s="85"/>
      <c r="C866" s="90"/>
      <c r="D866" s="90"/>
      <c r="E866" s="62"/>
      <c r="F866" s="62"/>
      <c r="G866" s="62"/>
      <c r="H866" s="62"/>
    </row>
    <row r="867" spans="1:8" ht="17.399999999999999">
      <c r="A867" s="85"/>
      <c r="B867" s="85"/>
      <c r="C867" s="90"/>
      <c r="D867" s="90"/>
      <c r="E867" s="62"/>
      <c r="F867" s="62"/>
      <c r="G867" s="62"/>
      <c r="H867" s="62"/>
    </row>
    <row r="868" spans="1:8" ht="17.399999999999999">
      <c r="A868" s="85"/>
      <c r="B868" s="85"/>
      <c r="C868" s="90"/>
      <c r="D868" s="90"/>
      <c r="E868" s="62"/>
      <c r="F868" s="62"/>
      <c r="G868" s="62"/>
      <c r="H868" s="62"/>
    </row>
    <row r="869" spans="1:8" ht="17.399999999999999">
      <c r="A869" s="85"/>
      <c r="B869" s="85"/>
      <c r="C869" s="90"/>
      <c r="D869" s="90"/>
      <c r="E869" s="62"/>
      <c r="F869" s="62"/>
      <c r="G869" s="62"/>
      <c r="H869" s="62"/>
    </row>
    <row r="870" spans="1:8" ht="17.399999999999999">
      <c r="A870" s="85"/>
      <c r="B870" s="85"/>
      <c r="C870" s="90"/>
      <c r="D870" s="90"/>
      <c r="E870" s="62"/>
      <c r="F870" s="62"/>
      <c r="G870" s="62"/>
      <c r="H870" s="62"/>
    </row>
    <row r="871" spans="1:8" ht="17.399999999999999">
      <c r="A871" s="85"/>
      <c r="B871" s="85"/>
      <c r="C871" s="90"/>
      <c r="D871" s="90"/>
      <c r="E871" s="62"/>
      <c r="F871" s="62"/>
      <c r="G871" s="62"/>
      <c r="H871" s="62"/>
    </row>
    <row r="872" spans="1:8" ht="17.399999999999999">
      <c r="A872" s="85"/>
      <c r="B872" s="85"/>
      <c r="C872" s="90"/>
      <c r="D872" s="90"/>
      <c r="E872" s="62"/>
      <c r="F872" s="62"/>
      <c r="G872" s="62"/>
      <c r="H872" s="62"/>
    </row>
    <row r="873" spans="1:8" ht="17.399999999999999">
      <c r="A873" s="85"/>
      <c r="B873" s="85"/>
      <c r="C873" s="90"/>
      <c r="D873" s="90"/>
      <c r="E873" s="62"/>
      <c r="F873" s="62"/>
      <c r="G873" s="62"/>
      <c r="H873" s="62"/>
    </row>
    <row r="874" spans="1:8" ht="17.399999999999999">
      <c r="A874" s="85"/>
      <c r="B874" s="85"/>
      <c r="C874" s="90"/>
      <c r="D874" s="90"/>
      <c r="E874" s="62"/>
      <c r="F874" s="62"/>
      <c r="G874" s="62"/>
      <c r="H874" s="62"/>
    </row>
    <row r="875" spans="1:8" ht="17.399999999999999">
      <c r="A875" s="85"/>
      <c r="B875" s="85"/>
      <c r="C875" s="90"/>
      <c r="D875" s="90"/>
      <c r="E875" s="62"/>
      <c r="F875" s="62"/>
      <c r="G875" s="62"/>
      <c r="H875" s="62"/>
    </row>
    <row r="876" spans="1:8" ht="17.399999999999999">
      <c r="A876" s="85"/>
      <c r="B876" s="85"/>
      <c r="C876" s="90"/>
      <c r="D876" s="90"/>
      <c r="E876" s="62"/>
      <c r="F876" s="62"/>
      <c r="G876" s="62"/>
      <c r="H876" s="62"/>
    </row>
    <row r="877" spans="1:8" ht="17.399999999999999">
      <c r="A877" s="85"/>
      <c r="B877" s="85"/>
      <c r="C877" s="90"/>
      <c r="D877" s="90"/>
      <c r="E877" s="62"/>
      <c r="F877" s="62"/>
      <c r="G877" s="62"/>
      <c r="H877" s="62"/>
    </row>
    <row r="878" spans="1:8" ht="17.399999999999999">
      <c r="A878" s="85"/>
      <c r="B878" s="85"/>
      <c r="C878" s="90"/>
      <c r="D878" s="90"/>
      <c r="E878" s="62"/>
      <c r="F878" s="62"/>
      <c r="G878" s="62"/>
      <c r="H878" s="62"/>
    </row>
    <row r="879" spans="1:8" ht="17.399999999999999">
      <c r="A879" s="85"/>
      <c r="B879" s="85"/>
      <c r="C879" s="90"/>
      <c r="D879" s="90"/>
      <c r="E879" s="62"/>
      <c r="F879" s="62"/>
      <c r="G879" s="62"/>
      <c r="H879" s="62"/>
    </row>
    <row r="880" spans="1:8" ht="17.399999999999999">
      <c r="A880" s="85"/>
      <c r="B880" s="85"/>
      <c r="C880" s="90"/>
      <c r="D880" s="90"/>
      <c r="E880" s="62"/>
      <c r="F880" s="62"/>
      <c r="G880" s="62"/>
      <c r="H880" s="62"/>
    </row>
    <row r="881" spans="1:8" ht="17.399999999999999">
      <c r="A881" s="85"/>
      <c r="B881" s="85"/>
      <c r="C881" s="90"/>
      <c r="D881" s="90"/>
      <c r="E881" s="62"/>
      <c r="F881" s="62"/>
      <c r="G881" s="62"/>
      <c r="H881" s="62"/>
    </row>
    <row r="882" spans="1:8" ht="17.399999999999999">
      <c r="A882" s="85"/>
      <c r="B882" s="85"/>
      <c r="C882" s="90"/>
      <c r="D882" s="90"/>
      <c r="E882" s="62"/>
      <c r="F882" s="62"/>
      <c r="G882" s="62"/>
      <c r="H882" s="62"/>
    </row>
    <row r="883" spans="1:8" ht="17.399999999999999">
      <c r="A883" s="85"/>
      <c r="B883" s="85"/>
      <c r="C883" s="90"/>
      <c r="D883" s="90"/>
      <c r="E883" s="62"/>
      <c r="F883" s="62"/>
      <c r="G883" s="62"/>
      <c r="H883" s="62"/>
    </row>
    <row r="884" spans="1:8" ht="17.399999999999999">
      <c r="A884" s="85"/>
      <c r="B884" s="85"/>
      <c r="C884" s="90"/>
      <c r="D884" s="90"/>
      <c r="E884" s="62"/>
      <c r="F884" s="62"/>
      <c r="G884" s="62"/>
      <c r="H884" s="62"/>
    </row>
    <row r="885" spans="1:8" ht="17.399999999999999">
      <c r="A885" s="85"/>
      <c r="B885" s="85"/>
      <c r="C885" s="90"/>
      <c r="D885" s="90"/>
      <c r="E885" s="62"/>
      <c r="F885" s="62"/>
      <c r="G885" s="62"/>
      <c r="H885" s="62"/>
    </row>
    <row r="886" spans="1:8" ht="17.399999999999999">
      <c r="A886" s="85"/>
      <c r="B886" s="85"/>
      <c r="C886" s="90"/>
      <c r="D886" s="90"/>
      <c r="E886" s="62"/>
      <c r="F886" s="62"/>
      <c r="G886" s="62"/>
      <c r="H886" s="62"/>
    </row>
    <row r="887" spans="1:8" ht="17.399999999999999">
      <c r="A887" s="85"/>
      <c r="B887" s="85"/>
      <c r="C887" s="90"/>
      <c r="D887" s="90"/>
      <c r="E887" s="62"/>
      <c r="F887" s="62"/>
      <c r="G887" s="62"/>
      <c r="H887" s="62"/>
    </row>
    <row r="888" spans="1:8" ht="17.399999999999999">
      <c r="A888" s="85"/>
      <c r="B888" s="85"/>
      <c r="C888" s="90"/>
      <c r="D888" s="90"/>
      <c r="E888" s="62"/>
      <c r="F888" s="62"/>
      <c r="G888" s="62"/>
      <c r="H888" s="62"/>
    </row>
    <row r="889" spans="1:8" ht="17.399999999999999">
      <c r="A889" s="85"/>
      <c r="B889" s="85"/>
      <c r="C889" s="90"/>
      <c r="D889" s="90"/>
      <c r="E889" s="62"/>
      <c r="F889" s="62"/>
      <c r="G889" s="62"/>
      <c r="H889" s="62"/>
    </row>
    <row r="890" spans="1:8" ht="17.399999999999999">
      <c r="A890" s="85"/>
      <c r="B890" s="85"/>
      <c r="C890" s="90"/>
      <c r="D890" s="90"/>
      <c r="E890" s="62"/>
      <c r="F890" s="62"/>
      <c r="G890" s="62"/>
      <c r="H890" s="62"/>
    </row>
    <row r="891" spans="1:8" ht="17.399999999999999">
      <c r="A891" s="85"/>
      <c r="B891" s="85"/>
      <c r="C891" s="90"/>
      <c r="D891" s="90"/>
      <c r="E891" s="62"/>
      <c r="F891" s="62"/>
      <c r="G891" s="62"/>
      <c r="H891" s="62"/>
    </row>
    <row r="892" spans="1:8" ht="17.399999999999999">
      <c r="A892" s="85"/>
      <c r="B892" s="85"/>
      <c r="C892" s="90"/>
      <c r="D892" s="90"/>
      <c r="E892" s="62"/>
      <c r="F892" s="62"/>
      <c r="G892" s="62"/>
      <c r="H892" s="62"/>
    </row>
    <row r="893" spans="1:8" ht="17.399999999999999">
      <c r="A893" s="85"/>
      <c r="B893" s="85"/>
      <c r="C893" s="90"/>
      <c r="D893" s="90"/>
      <c r="E893" s="62"/>
      <c r="F893" s="62"/>
      <c r="G893" s="62"/>
      <c r="H893" s="62"/>
    </row>
    <row r="894" spans="1:8" ht="17.399999999999999">
      <c r="A894" s="85"/>
      <c r="B894" s="85"/>
      <c r="C894" s="90"/>
      <c r="D894" s="90"/>
      <c r="E894" s="62"/>
      <c r="F894" s="62"/>
      <c r="G894" s="62"/>
      <c r="H894" s="62"/>
    </row>
    <row r="895" spans="1:8" ht="17.399999999999999">
      <c r="A895" s="85"/>
      <c r="B895" s="85"/>
      <c r="C895" s="90"/>
      <c r="D895" s="90"/>
      <c r="E895" s="62"/>
      <c r="F895" s="62"/>
      <c r="G895" s="62"/>
      <c r="H895" s="62"/>
    </row>
    <row r="896" spans="1:8" ht="17.399999999999999">
      <c r="A896" s="85"/>
      <c r="B896" s="85"/>
      <c r="C896" s="90"/>
      <c r="D896" s="90"/>
      <c r="E896" s="62"/>
      <c r="F896" s="62"/>
      <c r="G896" s="62"/>
      <c r="H896" s="62"/>
    </row>
    <row r="897" spans="1:8" ht="17.399999999999999">
      <c r="A897" s="85"/>
      <c r="B897" s="85"/>
      <c r="C897" s="90"/>
      <c r="D897" s="90"/>
      <c r="E897" s="62"/>
      <c r="F897" s="62"/>
      <c r="G897" s="62"/>
      <c r="H897" s="62"/>
    </row>
    <row r="898" spans="1:8" ht="17.399999999999999">
      <c r="A898" s="85"/>
      <c r="B898" s="85"/>
      <c r="C898" s="90"/>
      <c r="D898" s="90"/>
      <c r="E898" s="62"/>
      <c r="F898" s="62"/>
      <c r="G898" s="62"/>
      <c r="H898" s="62"/>
    </row>
    <row r="899" spans="1:8" ht="17.399999999999999">
      <c r="A899" s="85"/>
      <c r="B899" s="85"/>
      <c r="C899" s="90"/>
      <c r="D899" s="90"/>
      <c r="E899" s="62"/>
      <c r="F899" s="62"/>
      <c r="G899" s="62"/>
      <c r="H899" s="62"/>
    </row>
    <row r="900" spans="1:8" ht="17.399999999999999">
      <c r="A900" s="85"/>
      <c r="B900" s="85"/>
      <c r="C900" s="90"/>
      <c r="D900" s="90"/>
      <c r="E900" s="62"/>
      <c r="F900" s="62"/>
      <c r="G900" s="62"/>
      <c r="H900" s="62"/>
    </row>
    <row r="901" spans="1:8" ht="17.399999999999999">
      <c r="A901" s="85"/>
      <c r="B901" s="85"/>
      <c r="C901" s="90"/>
      <c r="D901" s="90"/>
      <c r="E901" s="62"/>
      <c r="F901" s="62"/>
      <c r="G901" s="62"/>
      <c r="H901" s="62"/>
    </row>
    <row r="902" spans="1:8" ht="17.399999999999999">
      <c r="A902" s="85"/>
      <c r="B902" s="85"/>
      <c r="C902" s="90"/>
      <c r="D902" s="90"/>
      <c r="E902" s="62"/>
      <c r="F902" s="62"/>
      <c r="G902" s="62"/>
      <c r="H902" s="62"/>
    </row>
    <row r="903" spans="1:8" ht="17.399999999999999">
      <c r="A903" s="85"/>
      <c r="B903" s="85"/>
      <c r="C903" s="90"/>
      <c r="D903" s="90"/>
      <c r="E903" s="62"/>
      <c r="F903" s="62"/>
      <c r="G903" s="62"/>
      <c r="H903" s="62"/>
    </row>
    <row r="904" spans="1:8" ht="17.399999999999999">
      <c r="A904" s="85"/>
      <c r="B904" s="85"/>
      <c r="C904" s="90"/>
      <c r="D904" s="90"/>
      <c r="E904" s="62"/>
      <c r="F904" s="62"/>
      <c r="G904" s="62"/>
      <c r="H904" s="62"/>
    </row>
    <row r="905" spans="1:8" ht="17.399999999999999">
      <c r="A905" s="85"/>
      <c r="B905" s="85"/>
      <c r="C905" s="90"/>
      <c r="D905" s="90"/>
      <c r="E905" s="62"/>
      <c r="F905" s="62"/>
      <c r="G905" s="62"/>
      <c r="H905" s="62"/>
    </row>
    <row r="906" spans="1:8" ht="17.399999999999999">
      <c r="A906" s="85"/>
      <c r="B906" s="85"/>
      <c r="C906" s="90"/>
      <c r="D906" s="90"/>
      <c r="E906" s="62"/>
      <c r="F906" s="62"/>
      <c r="G906" s="62"/>
      <c r="H906" s="62"/>
    </row>
    <row r="907" spans="1:8" ht="17.399999999999999">
      <c r="A907" s="85"/>
      <c r="B907" s="85"/>
      <c r="C907" s="90"/>
      <c r="D907" s="90"/>
      <c r="E907" s="62"/>
      <c r="F907" s="62"/>
      <c r="G907" s="62"/>
      <c r="H907" s="62"/>
    </row>
    <row r="908" spans="1:8" ht="17.399999999999999">
      <c r="A908" s="85"/>
      <c r="B908" s="85"/>
      <c r="C908" s="90"/>
      <c r="D908" s="90"/>
      <c r="E908" s="62"/>
      <c r="F908" s="62"/>
      <c r="G908" s="62"/>
      <c r="H908" s="62"/>
    </row>
    <row r="909" spans="1:8" ht="17.399999999999999">
      <c r="A909" s="85"/>
      <c r="B909" s="85"/>
      <c r="C909" s="90"/>
      <c r="D909" s="90"/>
      <c r="E909" s="62"/>
      <c r="F909" s="62"/>
      <c r="G909" s="62"/>
      <c r="H909" s="62"/>
    </row>
    <row r="910" spans="1:8" ht="17.399999999999999">
      <c r="A910" s="85"/>
      <c r="B910" s="85"/>
      <c r="C910" s="90"/>
      <c r="D910" s="90"/>
      <c r="E910" s="62"/>
      <c r="F910" s="62"/>
      <c r="G910" s="62"/>
      <c r="H910" s="62"/>
    </row>
    <row r="911" spans="1:8" ht="17.399999999999999">
      <c r="A911" s="85"/>
      <c r="B911" s="85"/>
      <c r="C911" s="90"/>
      <c r="D911" s="90"/>
      <c r="E911" s="62"/>
      <c r="F911" s="62"/>
      <c r="G911" s="62"/>
      <c r="H911" s="62"/>
    </row>
    <row r="912" spans="1:8" ht="17.399999999999999">
      <c r="A912" s="85"/>
      <c r="B912" s="85"/>
      <c r="C912" s="90"/>
      <c r="D912" s="90"/>
      <c r="E912" s="62"/>
      <c r="F912" s="62"/>
      <c r="G912" s="62"/>
      <c r="H912" s="62"/>
    </row>
    <row r="913" spans="1:8" ht="17.399999999999999">
      <c r="A913" s="85"/>
      <c r="B913" s="85"/>
      <c r="C913" s="90"/>
      <c r="D913" s="90"/>
      <c r="E913" s="62"/>
      <c r="F913" s="62"/>
      <c r="G913" s="62"/>
      <c r="H913" s="62"/>
    </row>
    <row r="914" spans="1:8" ht="17.399999999999999">
      <c r="A914" s="85"/>
      <c r="B914" s="85"/>
      <c r="C914" s="90"/>
      <c r="D914" s="90"/>
      <c r="E914" s="62"/>
      <c r="F914" s="62"/>
      <c r="G914" s="62"/>
      <c r="H914" s="62"/>
    </row>
    <row r="915" spans="1:8" ht="17.399999999999999">
      <c r="A915" s="85"/>
      <c r="B915" s="85"/>
      <c r="C915" s="90"/>
      <c r="D915" s="90"/>
      <c r="E915" s="62"/>
      <c r="F915" s="62"/>
      <c r="G915" s="62"/>
      <c r="H915" s="62"/>
    </row>
    <row r="916" spans="1:8" ht="17.399999999999999">
      <c r="A916" s="85"/>
      <c r="B916" s="85"/>
      <c r="C916" s="90"/>
      <c r="D916" s="90"/>
      <c r="E916" s="62"/>
      <c r="F916" s="62"/>
      <c r="G916" s="62"/>
      <c r="H916" s="62"/>
    </row>
    <row r="917" spans="1:8" ht="17.399999999999999">
      <c r="A917" s="85"/>
      <c r="B917" s="85"/>
      <c r="C917" s="90"/>
      <c r="D917" s="90"/>
      <c r="E917" s="62"/>
      <c r="F917" s="62"/>
      <c r="G917" s="62"/>
      <c r="H917" s="62"/>
    </row>
    <row r="918" spans="1:8" ht="17.399999999999999">
      <c r="A918" s="85"/>
      <c r="B918" s="85"/>
      <c r="C918" s="90"/>
      <c r="D918" s="90"/>
      <c r="E918" s="62"/>
      <c r="F918" s="62"/>
      <c r="G918" s="62"/>
      <c r="H918" s="62"/>
    </row>
    <row r="919" spans="1:8" ht="17.399999999999999">
      <c r="A919" s="85"/>
      <c r="B919" s="85"/>
      <c r="C919" s="90"/>
      <c r="D919" s="90"/>
      <c r="E919" s="62"/>
      <c r="F919" s="62"/>
      <c r="G919" s="62"/>
      <c r="H919" s="62"/>
    </row>
    <row r="920" spans="1:8" ht="17.399999999999999">
      <c r="A920" s="85"/>
      <c r="B920" s="85"/>
      <c r="C920" s="90"/>
      <c r="D920" s="90"/>
      <c r="E920" s="62"/>
      <c r="F920" s="62"/>
      <c r="G920" s="62"/>
      <c r="H920" s="62"/>
    </row>
    <row r="921" spans="1:8" ht="17.399999999999999">
      <c r="A921" s="85"/>
      <c r="B921" s="85"/>
      <c r="C921" s="90"/>
      <c r="D921" s="90"/>
      <c r="E921" s="62"/>
      <c r="F921" s="62"/>
      <c r="G921" s="62"/>
      <c r="H921" s="62"/>
    </row>
    <row r="922" spans="1:8" ht="17.399999999999999">
      <c r="A922" s="85"/>
      <c r="B922" s="85"/>
      <c r="C922" s="90"/>
      <c r="D922" s="90"/>
      <c r="E922" s="62"/>
      <c r="F922" s="62"/>
      <c r="G922" s="62"/>
      <c r="H922" s="62"/>
    </row>
    <row r="923" spans="1:8" ht="17.399999999999999">
      <c r="A923" s="85"/>
      <c r="B923" s="85"/>
      <c r="C923" s="90"/>
      <c r="D923" s="90"/>
      <c r="E923" s="62"/>
      <c r="F923" s="62"/>
      <c r="G923" s="62"/>
      <c r="H923" s="62"/>
    </row>
    <row r="924" spans="1:8" ht="17.399999999999999">
      <c r="A924" s="85"/>
      <c r="B924" s="85"/>
      <c r="C924" s="90"/>
      <c r="D924" s="90"/>
      <c r="E924" s="62"/>
      <c r="F924" s="62"/>
      <c r="G924" s="62"/>
      <c r="H924" s="62"/>
    </row>
    <row r="925" spans="1:8" ht="17.399999999999999">
      <c r="A925" s="85"/>
      <c r="B925" s="85"/>
      <c r="C925" s="90"/>
      <c r="D925" s="90"/>
      <c r="E925" s="62"/>
      <c r="F925" s="62"/>
      <c r="G925" s="62"/>
      <c r="H925" s="62"/>
    </row>
    <row r="926" spans="1:8" ht="17.399999999999999">
      <c r="A926" s="85"/>
      <c r="B926" s="85"/>
      <c r="C926" s="90"/>
      <c r="D926" s="90"/>
      <c r="E926" s="62"/>
      <c r="F926" s="62"/>
      <c r="G926" s="62"/>
      <c r="H926" s="62"/>
    </row>
    <row r="927" spans="1:8" ht="17.399999999999999">
      <c r="A927" s="85"/>
      <c r="B927" s="85"/>
      <c r="C927" s="90"/>
      <c r="D927" s="90"/>
      <c r="E927" s="62"/>
      <c r="F927" s="62"/>
      <c r="G927" s="62"/>
      <c r="H927" s="62"/>
    </row>
    <row r="928" spans="1:8" ht="17.399999999999999">
      <c r="A928" s="85"/>
      <c r="B928" s="85"/>
      <c r="C928" s="90"/>
      <c r="D928" s="90"/>
      <c r="E928" s="62"/>
      <c r="F928" s="62"/>
      <c r="G928" s="62"/>
      <c r="H928" s="62"/>
    </row>
    <row r="929" spans="1:8" ht="17.399999999999999">
      <c r="A929" s="85"/>
      <c r="B929" s="85"/>
      <c r="C929" s="90"/>
      <c r="D929" s="90"/>
      <c r="E929" s="62"/>
      <c r="F929" s="62"/>
      <c r="G929" s="62"/>
      <c r="H929" s="62"/>
    </row>
    <row r="930" spans="1:8" ht="17.399999999999999">
      <c r="A930" s="85"/>
      <c r="B930" s="85"/>
      <c r="C930" s="90"/>
      <c r="D930" s="90"/>
      <c r="E930" s="62"/>
      <c r="F930" s="62"/>
      <c r="G930" s="62"/>
      <c r="H930" s="62"/>
    </row>
    <row r="931" spans="1:8" ht="17.399999999999999">
      <c r="A931" s="85"/>
      <c r="B931" s="85"/>
      <c r="C931" s="90"/>
      <c r="D931" s="90"/>
      <c r="E931" s="62"/>
      <c r="F931" s="62"/>
      <c r="G931" s="62"/>
      <c r="H931" s="62"/>
    </row>
    <row r="932" spans="1:8" ht="17.399999999999999">
      <c r="A932" s="85"/>
      <c r="B932" s="85"/>
      <c r="C932" s="90"/>
      <c r="D932" s="90"/>
      <c r="E932" s="62"/>
      <c r="F932" s="62"/>
      <c r="G932" s="62"/>
      <c r="H932" s="62"/>
    </row>
    <row r="933" spans="1:8" ht="17.399999999999999">
      <c r="A933" s="85"/>
      <c r="B933" s="85"/>
      <c r="C933" s="90"/>
      <c r="D933" s="90"/>
      <c r="E933" s="62"/>
      <c r="F933" s="62"/>
      <c r="G933" s="62"/>
      <c r="H933" s="62"/>
    </row>
    <row r="934" spans="1:8" ht="17.399999999999999">
      <c r="A934" s="85"/>
      <c r="B934" s="85"/>
      <c r="C934" s="90"/>
      <c r="D934" s="90"/>
      <c r="E934" s="62"/>
      <c r="F934" s="62"/>
      <c r="G934" s="62"/>
      <c r="H934" s="62"/>
    </row>
    <row r="935" spans="1:8" ht="17.399999999999999">
      <c r="A935" s="85"/>
      <c r="B935" s="85"/>
      <c r="C935" s="90"/>
      <c r="D935" s="90"/>
      <c r="E935" s="62"/>
      <c r="F935" s="62"/>
      <c r="G935" s="62"/>
      <c r="H935" s="62"/>
    </row>
    <row r="936" spans="1:8" ht="17.399999999999999">
      <c r="A936" s="85"/>
      <c r="B936" s="85"/>
      <c r="C936" s="90"/>
      <c r="D936" s="90"/>
      <c r="E936" s="62"/>
      <c r="F936" s="62"/>
      <c r="G936" s="62"/>
      <c r="H936" s="62"/>
    </row>
    <row r="937" spans="1:8" ht="17.399999999999999">
      <c r="A937" s="85"/>
      <c r="B937" s="85"/>
      <c r="C937" s="90"/>
      <c r="D937" s="90"/>
      <c r="E937" s="62"/>
      <c r="F937" s="62"/>
      <c r="G937" s="62"/>
      <c r="H937" s="62"/>
    </row>
    <row r="938" spans="1:8" ht="17.399999999999999">
      <c r="A938" s="85"/>
      <c r="B938" s="85"/>
      <c r="C938" s="90"/>
      <c r="D938" s="90"/>
      <c r="E938" s="62"/>
      <c r="F938" s="62"/>
      <c r="G938" s="62"/>
      <c r="H938" s="62"/>
    </row>
    <row r="939" spans="1:8" ht="17.399999999999999">
      <c r="A939" s="85"/>
      <c r="B939" s="85"/>
      <c r="C939" s="90"/>
      <c r="D939" s="90"/>
      <c r="E939" s="62"/>
      <c r="F939" s="62"/>
      <c r="G939" s="62"/>
      <c r="H939" s="62"/>
    </row>
    <row r="940" spans="1:8" ht="17.399999999999999">
      <c r="A940" s="85"/>
      <c r="B940" s="85"/>
      <c r="C940" s="90"/>
      <c r="D940" s="90"/>
      <c r="E940" s="62"/>
      <c r="F940" s="62"/>
      <c r="G940" s="62"/>
      <c r="H940" s="62"/>
    </row>
    <row r="941" spans="1:8" ht="17.399999999999999">
      <c r="A941" s="85"/>
      <c r="B941" s="85"/>
      <c r="C941" s="90"/>
      <c r="D941" s="90"/>
      <c r="E941" s="62"/>
      <c r="F941" s="62"/>
      <c r="G941" s="62"/>
      <c r="H941" s="62"/>
    </row>
    <row r="942" spans="1:8" ht="17.399999999999999">
      <c r="A942" s="85"/>
      <c r="B942" s="85"/>
      <c r="C942" s="90"/>
      <c r="D942" s="90"/>
      <c r="E942" s="62"/>
      <c r="F942" s="62"/>
      <c r="G942" s="62"/>
      <c r="H942" s="62"/>
    </row>
    <row r="943" spans="1:8" ht="17.399999999999999">
      <c r="A943" s="85"/>
      <c r="B943" s="85"/>
      <c r="C943" s="90"/>
      <c r="D943" s="90"/>
      <c r="E943" s="62"/>
      <c r="F943" s="62"/>
      <c r="G943" s="62"/>
      <c r="H943" s="62"/>
    </row>
    <row r="944" spans="1:8" ht="17.399999999999999">
      <c r="A944" s="85"/>
      <c r="B944" s="85"/>
      <c r="C944" s="90"/>
      <c r="D944" s="90"/>
      <c r="E944" s="62"/>
      <c r="F944" s="62"/>
      <c r="G944" s="62"/>
      <c r="H944" s="62"/>
    </row>
    <row r="945" spans="1:8" ht="17.399999999999999">
      <c r="A945" s="85"/>
      <c r="B945" s="85"/>
      <c r="C945" s="90"/>
      <c r="D945" s="90"/>
      <c r="E945" s="62"/>
      <c r="F945" s="62"/>
      <c r="G945" s="62"/>
      <c r="H945" s="62"/>
    </row>
    <row r="946" spans="1:8" ht="17.399999999999999">
      <c r="A946" s="85"/>
      <c r="B946" s="85"/>
      <c r="C946" s="90"/>
      <c r="D946" s="90"/>
      <c r="E946" s="62"/>
      <c r="F946" s="62"/>
      <c r="G946" s="62"/>
      <c r="H946" s="62"/>
    </row>
    <row r="947" spans="1:8" ht="17.399999999999999">
      <c r="A947" s="85"/>
      <c r="B947" s="85"/>
      <c r="C947" s="90"/>
      <c r="D947" s="90"/>
      <c r="E947" s="62"/>
      <c r="F947" s="62"/>
      <c r="G947" s="62"/>
      <c r="H947" s="62"/>
    </row>
    <row r="948" spans="1:8" ht="17.399999999999999">
      <c r="A948" s="85"/>
      <c r="B948" s="85"/>
      <c r="C948" s="90"/>
      <c r="D948" s="90"/>
      <c r="E948" s="62"/>
      <c r="F948" s="62"/>
      <c r="G948" s="62"/>
      <c r="H948" s="62"/>
    </row>
    <row r="949" spans="1:8" ht="17.399999999999999">
      <c r="A949" s="85"/>
      <c r="B949" s="85"/>
      <c r="C949" s="90"/>
      <c r="D949" s="90"/>
      <c r="E949" s="62"/>
      <c r="F949" s="62"/>
      <c r="G949" s="62"/>
      <c r="H949" s="62"/>
    </row>
    <row r="950" spans="1:8" ht="17.399999999999999">
      <c r="A950" s="85"/>
      <c r="B950" s="85"/>
      <c r="C950" s="90"/>
      <c r="D950" s="90"/>
      <c r="E950" s="62"/>
      <c r="F950" s="62"/>
      <c r="G950" s="62"/>
      <c r="H950" s="62"/>
    </row>
    <row r="951" spans="1:8" ht="17.399999999999999">
      <c r="A951" s="85"/>
      <c r="B951" s="85"/>
      <c r="C951" s="90"/>
      <c r="D951" s="90"/>
      <c r="E951" s="62"/>
      <c r="F951" s="62"/>
      <c r="G951" s="62"/>
      <c r="H951" s="62"/>
    </row>
    <row r="952" spans="1:8" ht="17.399999999999999">
      <c r="A952" s="85"/>
      <c r="B952" s="85"/>
      <c r="C952" s="90"/>
      <c r="D952" s="90"/>
      <c r="E952" s="62"/>
      <c r="F952" s="62"/>
      <c r="G952" s="62"/>
      <c r="H952" s="62"/>
    </row>
    <row r="953" spans="1:8" ht="17.399999999999999">
      <c r="A953" s="85"/>
      <c r="B953" s="85"/>
      <c r="C953" s="90"/>
      <c r="D953" s="90"/>
      <c r="E953" s="62"/>
      <c r="F953" s="62"/>
      <c r="G953" s="62"/>
      <c r="H953" s="62"/>
    </row>
    <row r="954" spans="1:8" ht="17.399999999999999">
      <c r="A954" s="85"/>
      <c r="B954" s="85"/>
      <c r="C954" s="90"/>
      <c r="D954" s="90"/>
      <c r="E954" s="62"/>
      <c r="F954" s="62"/>
      <c r="G954" s="62"/>
      <c r="H954" s="62"/>
    </row>
    <row r="955" spans="1:8" ht="17.399999999999999">
      <c r="A955" s="85"/>
      <c r="B955" s="85"/>
      <c r="C955" s="90"/>
      <c r="D955" s="90"/>
      <c r="E955" s="62"/>
      <c r="F955" s="62"/>
      <c r="G955" s="62"/>
      <c r="H955" s="62"/>
    </row>
    <row r="956" spans="1:8" ht="17.399999999999999">
      <c r="A956" s="85"/>
      <c r="B956" s="85"/>
      <c r="C956" s="90"/>
      <c r="D956" s="90"/>
      <c r="E956" s="62"/>
      <c r="F956" s="62"/>
      <c r="G956" s="62"/>
      <c r="H956" s="62"/>
    </row>
    <row r="957" spans="1:8" ht="17.399999999999999">
      <c r="A957" s="85"/>
      <c r="B957" s="85"/>
      <c r="C957" s="90"/>
      <c r="D957" s="90"/>
      <c r="E957" s="62"/>
      <c r="F957" s="62"/>
      <c r="G957" s="62"/>
      <c r="H957" s="62"/>
    </row>
    <row r="958" spans="1:8" ht="17.399999999999999">
      <c r="A958" s="85"/>
      <c r="B958" s="85"/>
      <c r="C958" s="90"/>
      <c r="D958" s="90"/>
      <c r="E958" s="62"/>
      <c r="F958" s="62"/>
      <c r="G958" s="62"/>
      <c r="H958" s="62"/>
    </row>
    <row r="959" spans="1:8" ht="17.399999999999999">
      <c r="A959" s="85"/>
      <c r="B959" s="85"/>
      <c r="C959" s="90"/>
      <c r="D959" s="90"/>
      <c r="E959" s="62"/>
      <c r="F959" s="62"/>
      <c r="G959" s="62"/>
      <c r="H959" s="62"/>
    </row>
    <row r="960" spans="1:8" ht="17.399999999999999">
      <c r="A960" s="85"/>
      <c r="B960" s="85"/>
      <c r="C960" s="90"/>
      <c r="D960" s="90"/>
      <c r="E960" s="62"/>
      <c r="F960" s="62"/>
      <c r="G960" s="62"/>
      <c r="H960" s="62"/>
    </row>
    <row r="961" spans="1:8" ht="17.399999999999999">
      <c r="A961" s="85"/>
      <c r="B961" s="85"/>
      <c r="C961" s="90"/>
      <c r="D961" s="90"/>
      <c r="E961" s="62"/>
      <c r="F961" s="62"/>
      <c r="G961" s="62"/>
      <c r="H961" s="62"/>
    </row>
    <row r="962" spans="1:8" ht="17.399999999999999">
      <c r="A962" s="85"/>
      <c r="B962" s="85"/>
      <c r="C962" s="90"/>
      <c r="D962" s="90"/>
      <c r="E962" s="62"/>
      <c r="F962" s="62"/>
      <c r="G962" s="62"/>
      <c r="H962" s="62"/>
    </row>
    <row r="963" spans="1:8" ht="17.399999999999999">
      <c r="A963" s="85"/>
      <c r="B963" s="85"/>
      <c r="C963" s="90"/>
      <c r="D963" s="90"/>
      <c r="E963" s="62"/>
      <c r="F963" s="62"/>
      <c r="G963" s="62"/>
      <c r="H963" s="62"/>
    </row>
    <row r="964" spans="1:8" ht="17.399999999999999">
      <c r="A964" s="85"/>
      <c r="B964" s="85"/>
      <c r="C964" s="90"/>
      <c r="D964" s="90"/>
      <c r="E964" s="62"/>
      <c r="F964" s="62"/>
      <c r="G964" s="62"/>
      <c r="H964" s="62"/>
    </row>
    <row r="965" spans="1:8" ht="17.399999999999999">
      <c r="A965" s="85"/>
      <c r="B965" s="85"/>
      <c r="C965" s="90"/>
      <c r="D965" s="90"/>
      <c r="E965" s="62"/>
      <c r="F965" s="62"/>
      <c r="G965" s="62"/>
      <c r="H965" s="62"/>
    </row>
    <row r="966" spans="1:8" ht="17.399999999999999">
      <c r="A966" s="85"/>
      <c r="B966" s="85"/>
      <c r="C966" s="90"/>
      <c r="D966" s="90"/>
      <c r="E966" s="62"/>
      <c r="F966" s="62"/>
      <c r="G966" s="62"/>
      <c r="H966" s="62"/>
    </row>
    <row r="967" spans="1:8" ht="17.399999999999999">
      <c r="A967" s="85"/>
      <c r="B967" s="85"/>
      <c r="C967" s="90"/>
      <c r="D967" s="90"/>
      <c r="E967" s="62"/>
      <c r="F967" s="62"/>
      <c r="G967" s="62"/>
      <c r="H967" s="62"/>
    </row>
    <row r="968" spans="1:8" ht="17.399999999999999">
      <c r="A968" s="85"/>
      <c r="B968" s="85"/>
      <c r="C968" s="90"/>
      <c r="D968" s="90"/>
      <c r="E968" s="62"/>
      <c r="F968" s="62"/>
      <c r="G968" s="62"/>
      <c r="H968" s="62"/>
    </row>
    <row r="969" spans="1:8" ht="17.399999999999999">
      <c r="A969" s="85"/>
      <c r="B969" s="85"/>
      <c r="C969" s="90"/>
      <c r="D969" s="90"/>
      <c r="E969" s="62"/>
      <c r="F969" s="62"/>
      <c r="G969" s="62"/>
      <c r="H969" s="62"/>
    </row>
    <row r="970" spans="1:8" ht="17.399999999999999">
      <c r="A970" s="85"/>
      <c r="B970" s="85"/>
      <c r="C970" s="90"/>
      <c r="D970" s="90"/>
      <c r="E970" s="62"/>
      <c r="F970" s="62"/>
      <c r="G970" s="62"/>
      <c r="H970" s="62"/>
    </row>
    <row r="971" spans="1:8" ht="17.399999999999999">
      <c r="A971" s="85"/>
      <c r="B971" s="85"/>
      <c r="C971" s="90"/>
      <c r="D971" s="90"/>
      <c r="E971" s="62"/>
      <c r="F971" s="62"/>
      <c r="G971" s="62"/>
      <c r="H971" s="62"/>
    </row>
    <row r="972" spans="1:8" ht="17.399999999999999">
      <c r="A972" s="85"/>
      <c r="B972" s="85"/>
      <c r="C972" s="90"/>
      <c r="D972" s="90"/>
      <c r="E972" s="62"/>
      <c r="F972" s="62"/>
      <c r="G972" s="62"/>
      <c r="H972" s="62"/>
    </row>
    <row r="973" spans="1:8" ht="17.399999999999999">
      <c r="A973" s="85"/>
      <c r="B973" s="85"/>
      <c r="C973" s="90"/>
      <c r="D973" s="90"/>
      <c r="E973" s="62"/>
      <c r="F973" s="62"/>
      <c r="G973" s="62"/>
      <c r="H973" s="62"/>
    </row>
    <row r="974" spans="1:8" ht="17.399999999999999">
      <c r="A974" s="85"/>
      <c r="B974" s="85"/>
      <c r="C974" s="90"/>
      <c r="D974" s="90"/>
      <c r="E974" s="62"/>
      <c r="F974" s="62"/>
      <c r="G974" s="62"/>
      <c r="H974" s="62"/>
    </row>
    <row r="975" spans="1:8" ht="17.399999999999999">
      <c r="A975" s="85"/>
      <c r="B975" s="85"/>
      <c r="C975" s="90"/>
      <c r="D975" s="90"/>
      <c r="E975" s="62"/>
      <c r="F975" s="62"/>
      <c r="G975" s="62"/>
      <c r="H975" s="62"/>
    </row>
    <row r="976" spans="1:8" ht="17.399999999999999">
      <c r="A976" s="85"/>
      <c r="B976" s="85"/>
      <c r="C976" s="90"/>
      <c r="D976" s="90"/>
      <c r="E976" s="62"/>
      <c r="F976" s="62"/>
      <c r="G976" s="62"/>
      <c r="H976" s="62"/>
    </row>
    <row r="977" spans="1:8" ht="17.399999999999999">
      <c r="A977" s="85"/>
      <c r="B977" s="85"/>
      <c r="C977" s="90"/>
      <c r="D977" s="90"/>
      <c r="E977" s="62"/>
      <c r="F977" s="62"/>
      <c r="G977" s="62"/>
      <c r="H977" s="62"/>
    </row>
    <row r="978" spans="1:8" ht="17.399999999999999">
      <c r="A978" s="85"/>
      <c r="B978" s="85"/>
      <c r="C978" s="90"/>
      <c r="D978" s="90"/>
      <c r="E978" s="62"/>
      <c r="F978" s="62"/>
      <c r="G978" s="62"/>
      <c r="H978" s="62"/>
    </row>
    <row r="979" spans="1:8" ht="17.399999999999999">
      <c r="A979" s="85"/>
      <c r="B979" s="85"/>
      <c r="C979" s="90"/>
      <c r="D979" s="90"/>
      <c r="E979" s="62"/>
      <c r="F979" s="62"/>
      <c r="G979" s="62"/>
      <c r="H979" s="62"/>
    </row>
    <row r="980" spans="1:8" ht="17.399999999999999">
      <c r="A980" s="85"/>
      <c r="B980" s="85"/>
      <c r="C980" s="90"/>
      <c r="D980" s="90"/>
      <c r="E980" s="62"/>
      <c r="F980" s="62"/>
      <c r="G980" s="62"/>
      <c r="H980" s="62"/>
    </row>
    <row r="981" spans="1:8" ht="17.399999999999999">
      <c r="A981" s="85"/>
      <c r="B981" s="85"/>
      <c r="C981" s="90"/>
      <c r="D981" s="90"/>
      <c r="E981" s="62"/>
      <c r="F981" s="62"/>
      <c r="G981" s="62"/>
      <c r="H981" s="62"/>
    </row>
    <row r="982" spans="1:8" ht="17.399999999999999">
      <c r="A982" s="85"/>
      <c r="B982" s="85"/>
      <c r="C982" s="90"/>
      <c r="D982" s="90"/>
      <c r="E982" s="62"/>
      <c r="F982" s="62"/>
      <c r="G982" s="62"/>
      <c r="H982" s="62"/>
    </row>
    <row r="983" spans="1:8" ht="17.399999999999999">
      <c r="A983" s="85"/>
      <c r="B983" s="85"/>
      <c r="C983" s="90"/>
      <c r="D983" s="90"/>
      <c r="E983" s="62"/>
      <c r="F983" s="62"/>
      <c r="G983" s="62"/>
      <c r="H983" s="62"/>
    </row>
    <row r="984" spans="1:8" ht="17.399999999999999">
      <c r="A984" s="85"/>
      <c r="B984" s="85"/>
      <c r="C984" s="90"/>
      <c r="D984" s="90"/>
      <c r="E984" s="62"/>
      <c r="F984" s="62"/>
      <c r="G984" s="62"/>
      <c r="H984" s="62"/>
    </row>
    <row r="985" spans="1:8" ht="17.399999999999999">
      <c r="A985" s="85"/>
      <c r="B985" s="85"/>
      <c r="C985" s="90"/>
      <c r="D985" s="90"/>
      <c r="E985" s="62"/>
      <c r="F985" s="62"/>
      <c r="G985" s="62"/>
      <c r="H985" s="62"/>
    </row>
    <row r="986" spans="1:8" ht="17.399999999999999">
      <c r="A986" s="85"/>
      <c r="B986" s="85"/>
      <c r="C986" s="90"/>
      <c r="D986" s="90"/>
      <c r="E986" s="62"/>
      <c r="F986" s="62"/>
      <c r="G986" s="62"/>
      <c r="H986" s="62"/>
    </row>
    <row r="987" spans="1:8" ht="17.399999999999999">
      <c r="A987" s="85"/>
      <c r="B987" s="85"/>
      <c r="C987" s="90"/>
      <c r="D987" s="90"/>
      <c r="E987" s="62"/>
      <c r="F987" s="62"/>
      <c r="G987" s="62"/>
      <c r="H987" s="62"/>
    </row>
    <row r="988" spans="1:8" ht="17.399999999999999">
      <c r="A988" s="85"/>
      <c r="B988" s="85"/>
      <c r="C988" s="90"/>
      <c r="D988" s="90"/>
      <c r="E988" s="62"/>
      <c r="F988" s="62"/>
      <c r="G988" s="62"/>
      <c r="H988" s="62"/>
    </row>
    <row r="989" spans="1:8" ht="17.399999999999999">
      <c r="A989" s="85"/>
      <c r="B989" s="85"/>
      <c r="C989" s="90"/>
      <c r="D989" s="90"/>
      <c r="E989" s="62"/>
      <c r="F989" s="62"/>
      <c r="G989" s="62"/>
      <c r="H989" s="62"/>
    </row>
    <row r="990" spans="1:8" ht="17.399999999999999">
      <c r="A990" s="85"/>
      <c r="B990" s="85"/>
      <c r="C990" s="90"/>
      <c r="D990" s="90"/>
      <c r="E990" s="62"/>
      <c r="F990" s="62"/>
      <c r="G990" s="62"/>
      <c r="H990" s="62"/>
    </row>
    <row r="991" spans="1:8" ht="17.399999999999999">
      <c r="A991" s="85"/>
      <c r="B991" s="85"/>
      <c r="C991" s="90"/>
      <c r="D991" s="90"/>
      <c r="E991" s="62"/>
      <c r="F991" s="62"/>
      <c r="G991" s="62"/>
      <c r="H991" s="62"/>
    </row>
    <row r="992" spans="1:8" ht="17.399999999999999">
      <c r="A992" s="85"/>
      <c r="B992" s="85"/>
      <c r="C992" s="90"/>
      <c r="D992" s="90"/>
      <c r="E992" s="62"/>
      <c r="F992" s="62"/>
      <c r="G992" s="62"/>
      <c r="H992" s="62"/>
    </row>
    <row r="993" spans="1:8" ht="17.399999999999999">
      <c r="A993" s="85"/>
      <c r="B993" s="85"/>
      <c r="C993" s="90"/>
      <c r="D993" s="90"/>
      <c r="E993" s="62"/>
      <c r="F993" s="62"/>
      <c r="G993" s="62"/>
      <c r="H993" s="62"/>
    </row>
    <row r="994" spans="1:8" ht="17.399999999999999">
      <c r="A994" s="85"/>
      <c r="B994" s="85"/>
      <c r="C994" s="90"/>
      <c r="D994" s="90"/>
      <c r="E994" s="62"/>
      <c r="F994" s="62"/>
      <c r="G994" s="62"/>
      <c r="H994" s="62"/>
    </row>
    <row r="995" spans="1:8" ht="17.399999999999999">
      <c r="A995" s="85"/>
      <c r="B995" s="85"/>
      <c r="C995" s="90"/>
      <c r="D995" s="90"/>
      <c r="E995" s="62"/>
      <c r="F995" s="62"/>
      <c r="G995" s="62"/>
      <c r="H995" s="62"/>
    </row>
    <row r="996" spans="1:8" ht="17.399999999999999">
      <c r="A996" s="85"/>
      <c r="B996" s="85"/>
      <c r="C996" s="90"/>
      <c r="D996" s="90"/>
      <c r="E996" s="62"/>
      <c r="F996" s="62"/>
      <c r="G996" s="62"/>
      <c r="H996" s="62"/>
    </row>
    <row r="997" spans="1:8" ht="17.399999999999999">
      <c r="A997" s="85"/>
      <c r="B997" s="85"/>
      <c r="C997" s="90"/>
      <c r="D997" s="90"/>
      <c r="E997" s="62"/>
      <c r="F997" s="62"/>
      <c r="G997" s="62"/>
      <c r="H997" s="62"/>
    </row>
    <row r="998" spans="1:8" ht="17.399999999999999">
      <c r="A998" s="85"/>
      <c r="B998" s="85"/>
      <c r="C998" s="90"/>
      <c r="D998" s="90"/>
      <c r="E998" s="62"/>
      <c r="F998" s="62"/>
      <c r="G998" s="62"/>
      <c r="H998" s="62"/>
    </row>
    <row r="999" spans="1:8" ht="17.399999999999999">
      <c r="A999" s="85"/>
      <c r="B999" s="85"/>
      <c r="C999" s="90"/>
      <c r="D999" s="90"/>
      <c r="E999" s="62"/>
      <c r="F999" s="62"/>
      <c r="G999" s="62"/>
      <c r="H999" s="62"/>
    </row>
    <row r="1000" spans="1:8" ht="17.399999999999999">
      <c r="A1000" s="85"/>
      <c r="B1000" s="85"/>
      <c r="C1000" s="91"/>
      <c r="D1000" s="91"/>
      <c r="E1000" s="62"/>
      <c r="F1000" s="62"/>
      <c r="G1000" s="62"/>
      <c r="H1000" s="62"/>
    </row>
  </sheetData>
  <mergeCells count="1"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monisha sana</cp:lastModifiedBy>
  <dcterms:modified xsi:type="dcterms:W3CDTF">2021-12-22T19:12:36Z</dcterms:modified>
</cp:coreProperties>
</file>